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durdd-my.sharepoint.com/personal/maja_jugovic_rdd_hr/Documents/PRORAČUN 2024/za objavu/"/>
    </mc:Choice>
  </mc:AlternateContent>
  <xr:revisionPtr revIDLastSave="361" documentId="8_{E8AE9088-2182-49A9-BFB3-866C7775F3BE}" xr6:coauthVersionLast="47" xr6:coauthVersionMax="47" xr10:uidLastSave="{D372B564-FC26-4C9B-8641-43FA920771D5}"/>
  <bookViews>
    <workbookView xWindow="-120" yWindow="-120" windowWidth="29040" windowHeight="15840" tabRatio="801" activeTab="4" xr2:uid="{00000000-000D-0000-FFFF-FFFF00000000}"/>
  </bookViews>
  <sheets>
    <sheet name="SAŽETAK" sheetId="1" r:id="rId1"/>
    <sheet name=" Račun prihoda i rashoda-ekonom" sheetId="3" r:id="rId2"/>
    <sheet name=" Račun rashoda-funkcija" sheetId="10" r:id="rId3"/>
    <sheet name=" Račun financiranja-ekonomska" sheetId="11" r:id="rId4"/>
    <sheet name=" Račun financiranja-izvori" sheetId="12" r:id="rId5"/>
    <sheet name="POSEBNI DIO" sheetId="7" r:id="rId6"/>
  </sheets>
  <externalReferences>
    <externalReference r:id="rId7"/>
    <externalReference r:id="rId8"/>
    <externalReference r:id="rId9"/>
  </externalReferences>
  <definedNames>
    <definedName name="_xlnm.Print_Area" localSheetId="3">' Račun financiranja-ekonomska'!$A$1:$H$15</definedName>
    <definedName name="_xlnm.Print_Area" localSheetId="4">' Račun financiranja-izvori'!$A$1:$F$11</definedName>
    <definedName name="_xlnm.Print_Area" localSheetId="1">' Račun prihoda i rashoda-ekonom'!$A$17:$H$58</definedName>
    <definedName name="_xlnm.Print_Area" localSheetId="2">' Račun rashoda-funkcija'!$A$1:$F$13</definedName>
    <definedName name="_xlnm.Print_Area" localSheetId="5">'POSEBNI DIO'!$A$2:$G$16</definedName>
    <definedName name="_xlnm.Print_Area" localSheetId="0">SAŽETAK!$A$1:$J$29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0" i="1"/>
  <c r="D22" i="1" s="1"/>
  <c r="C10" i="1"/>
  <c r="C22" i="1" s="1"/>
  <c r="B10" i="1"/>
  <c r="B22" i="1" s="1"/>
  <c r="A1" i="1"/>
  <c r="A3" i="1" l="1"/>
  <c r="E5" i="10" l="1"/>
  <c r="D5" i="10"/>
  <c r="C5" i="10"/>
  <c r="E3" i="10"/>
  <c r="D3" i="10"/>
  <c r="C3" i="10"/>
  <c r="E5" i="12"/>
  <c r="D5" i="12"/>
  <c r="C5" i="12"/>
  <c r="E3" i="12"/>
  <c r="D3" i="12"/>
  <c r="C3" i="12"/>
  <c r="M6" i="3"/>
  <c r="L6" i="3"/>
  <c r="K6" i="3"/>
  <c r="M4" i="3"/>
  <c r="L4" i="3"/>
  <c r="K4" i="3"/>
  <c r="D15" i="3"/>
  <c r="C15" i="3"/>
  <c r="B15" i="3"/>
  <c r="A15" i="3"/>
  <c r="D14" i="3"/>
  <c r="C14" i="3"/>
  <c r="B14" i="3"/>
  <c r="A14" i="3"/>
  <c r="D13" i="3"/>
  <c r="C13" i="3"/>
  <c r="B13" i="3"/>
  <c r="A13" i="3"/>
  <c r="D12" i="3"/>
  <c r="C12" i="3"/>
  <c r="B12" i="3"/>
  <c r="A12" i="3"/>
  <c r="D11" i="3"/>
  <c r="C11" i="3"/>
  <c r="B11" i="3"/>
  <c r="A11" i="3"/>
  <c r="D10" i="3"/>
  <c r="C10" i="3"/>
  <c r="B10" i="3"/>
  <c r="A10" i="3"/>
  <c r="D9" i="3"/>
  <c r="C9" i="3"/>
  <c r="B9" i="3"/>
  <c r="A9" i="3"/>
  <c r="D8" i="3"/>
  <c r="C8" i="3"/>
  <c r="B8" i="3"/>
  <c r="A8" i="3"/>
  <c r="D7" i="3"/>
  <c r="C7" i="3"/>
  <c r="B7" i="3"/>
  <c r="A7" i="3"/>
  <c r="I6" i="3"/>
  <c r="H6" i="3"/>
  <c r="G6" i="3"/>
  <c r="I4" i="3"/>
  <c r="H4" i="3"/>
  <c r="G4" i="3"/>
  <c r="K19" i="3"/>
  <c r="L19" i="3"/>
  <c r="M19" i="3"/>
  <c r="K21" i="3"/>
  <c r="L21" i="3"/>
  <c r="M21" i="3"/>
  <c r="A22" i="3"/>
  <c r="B22" i="3"/>
  <c r="C22" i="3"/>
  <c r="D22" i="3"/>
  <c r="A25" i="3"/>
  <c r="B25" i="3"/>
  <c r="C25" i="3"/>
  <c r="D25" i="3"/>
  <c r="A26" i="3"/>
  <c r="B26" i="3"/>
  <c r="C26" i="3"/>
  <c r="D26" i="3"/>
  <c r="A27" i="3"/>
  <c r="B27" i="3"/>
  <c r="C27" i="3"/>
  <c r="D27" i="3"/>
  <c r="A28" i="3"/>
  <c r="B28" i="3"/>
  <c r="C28" i="3"/>
  <c r="D28" i="3"/>
  <c r="A29" i="3"/>
  <c r="B29" i="3"/>
  <c r="C29" i="3"/>
  <c r="D29" i="3"/>
  <c r="A30" i="3"/>
  <c r="B30" i="3"/>
  <c r="C30" i="3"/>
  <c r="D30" i="3"/>
  <c r="A31" i="3"/>
  <c r="B31" i="3"/>
  <c r="C31" i="3"/>
  <c r="D31" i="3"/>
  <c r="D47" i="3"/>
  <c r="C47" i="3"/>
  <c r="B47" i="3"/>
  <c r="A47" i="3"/>
  <c r="D46" i="3"/>
  <c r="C46" i="3"/>
  <c r="B46" i="3"/>
  <c r="A46" i="3"/>
  <c r="D45" i="3"/>
  <c r="C45" i="3"/>
  <c r="B45" i="3"/>
  <c r="A45" i="3"/>
  <c r="D44" i="3"/>
  <c r="C44" i="3"/>
  <c r="B44" i="3"/>
  <c r="A44" i="3"/>
  <c r="D43" i="3"/>
  <c r="C43" i="3"/>
  <c r="B43" i="3"/>
  <c r="A43" i="3"/>
  <c r="D42" i="3"/>
  <c r="C42" i="3"/>
  <c r="B42" i="3"/>
  <c r="A42" i="3"/>
  <c r="D41" i="3"/>
  <c r="C41" i="3"/>
  <c r="B41" i="3"/>
  <c r="A41" i="3"/>
  <c r="D40" i="3"/>
  <c r="C40" i="3"/>
  <c r="B40" i="3"/>
  <c r="A40" i="3"/>
  <c r="D39" i="3"/>
  <c r="C39" i="3"/>
  <c r="B39" i="3"/>
  <c r="A39" i="3"/>
  <c r="D38" i="3"/>
  <c r="C38" i="3"/>
  <c r="B38" i="3"/>
  <c r="A38" i="3"/>
  <c r="D37" i="3"/>
  <c r="C37" i="3"/>
  <c r="B37" i="3"/>
  <c r="A37" i="3"/>
  <c r="D36" i="3"/>
  <c r="C36" i="3"/>
  <c r="B36" i="3"/>
  <c r="A36" i="3"/>
  <c r="D35" i="3"/>
  <c r="C35" i="3"/>
  <c r="B35" i="3"/>
  <c r="A35" i="3"/>
  <c r="D34" i="3"/>
  <c r="C34" i="3"/>
  <c r="B34" i="3"/>
  <c r="A34" i="3"/>
  <c r="D33" i="3"/>
  <c r="C33" i="3"/>
  <c r="B33" i="3"/>
  <c r="A33" i="3"/>
  <c r="D32" i="3"/>
  <c r="C32" i="3"/>
  <c r="B32" i="3"/>
  <c r="A32" i="3"/>
  <c r="J3" i="7" l="1"/>
  <c r="I3" i="7"/>
  <c r="H3" i="7"/>
</calcChain>
</file>

<file path=xl/sharedStrings.xml><?xml version="1.0" encoding="utf-8"?>
<sst xmlns="http://schemas.openxmlformats.org/spreadsheetml/2006/main" count="1076" uniqueCount="155">
  <si>
    <t>RAZLIKA - VIŠAK / MANJAK</t>
  </si>
  <si>
    <t>VIŠAK / MANJAK + NETO FINANCIRANJE</t>
  </si>
  <si>
    <t>Rashodi poslovanja</t>
  </si>
  <si>
    <t>Rashodi za zaposlene</t>
  </si>
  <si>
    <t>Rashodi za nabavu nefinancijske imovine</t>
  </si>
  <si>
    <t>Rashodi za nabavu neproizvedene dugotrajne imovine</t>
  </si>
  <si>
    <t>BROJČANA OZNAKA I NAZIV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</si>
  <si>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</si>
  <si>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</si>
  <si>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</si>
  <si>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</si>
  <si>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</si>
  <si>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</si>
  <si>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</si>
  <si>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</si>
  <si>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…</t>
  </si>
  <si>
    <t>PRIJENOS SREDSTAVA IZ PRETHODNE GODINE</t>
  </si>
  <si>
    <t>B. SAŽETAK RAČUNA FINANCIRANJA</t>
  </si>
  <si>
    <t>IZVRŠENJE
2022.</t>
  </si>
  <si>
    <t>TEKUĆI PLAN
2023.</t>
  </si>
  <si>
    <t>PLAN 
ZA 2024.</t>
  </si>
  <si>
    <t>PROJEKCIJA 
ZA 2025.</t>
  </si>
  <si>
    <t>PROJEKCIJA 
ZA 2026.</t>
  </si>
  <si>
    <t>B1. RAČUN FINANCIRANJA PREMA EKONOMSKOJ KLASIFIKACIJI</t>
  </si>
  <si>
    <t>Šifra</t>
  </si>
  <si>
    <t>Naziv</t>
  </si>
  <si>
    <t/>
  </si>
  <si>
    <t>Prijedlog proračuna 
2024</t>
  </si>
  <si>
    <t>Projekcija 
proračuna
2025</t>
  </si>
  <si>
    <t>Projekcija
proračuna
2026</t>
  </si>
  <si>
    <t>Glava</t>
  </si>
  <si>
    <t>HR dugi tekst 1. dio</t>
  </si>
  <si>
    <t>EUR</t>
  </si>
  <si>
    <t>03405</t>
  </si>
  <si>
    <t>Središnji državni ured za razvoj digitalnog društva</t>
  </si>
  <si>
    <t>24</t>
  </si>
  <si>
    <t>ADMINISTRATIVNI POSLOVI I OPĆE USLUGE JAVNE UPRAVE</t>
  </si>
  <si>
    <t>2414</t>
  </si>
  <si>
    <t>INFORMACIJSKI SUSTAV JAVNE SLUŽBENE DOKUMENTACIJE</t>
  </si>
  <si>
    <t>A757012</t>
  </si>
  <si>
    <t>RAČUNALNO - KOMUNIKACIJSKA MREŽA TIJELA DRŽAVNE UPRAVE</t>
  </si>
  <si>
    <t>11</t>
  </si>
  <si>
    <t>Opći prihodi i primici</t>
  </si>
  <si>
    <t>3</t>
  </si>
  <si>
    <t>32</t>
  </si>
  <si>
    <t>A830019</t>
  </si>
  <si>
    <t>USPOSTAVA I ODRŽAVANJE USLUGE e-GRAĐANI</t>
  </si>
  <si>
    <t>A912001</t>
  </si>
  <si>
    <t>ADMINISTRACIJA I UPRAVLJANJE</t>
  </si>
  <si>
    <t>31</t>
  </si>
  <si>
    <t>34</t>
  </si>
  <si>
    <t>Financijski rashodi</t>
  </si>
  <si>
    <t>4</t>
  </si>
  <si>
    <t>42</t>
  </si>
  <si>
    <t>Rashodi za nabavu proizvedene dugotrajne imovine</t>
  </si>
  <si>
    <t>A912004</t>
  </si>
  <si>
    <t>POPULARIZACIJA I RAZVOJ DIGITALNOG DRUŠTVA</t>
  </si>
  <si>
    <t>A912008</t>
  </si>
  <si>
    <t>KIBERNETIČKA SIGURNOST</t>
  </si>
  <si>
    <t>A912009</t>
  </si>
  <si>
    <t>BAZA PODATAKA</t>
  </si>
  <si>
    <t>A912012</t>
  </si>
  <si>
    <t>OP KONKURENTNOST I KOHEZIJA</t>
  </si>
  <si>
    <t>12</t>
  </si>
  <si>
    <t>Sredstva učešća za pomoći</t>
  </si>
  <si>
    <t>35</t>
  </si>
  <si>
    <t>Subvencije</t>
  </si>
  <si>
    <t>563</t>
  </si>
  <si>
    <t>Europski fond za regionalni razvoj (EFRR)</t>
  </si>
  <si>
    <t>36</t>
  </si>
  <si>
    <t>Pomoći dane u inozemstvo i unutar općeg proračuna</t>
  </si>
  <si>
    <t>A912015</t>
  </si>
  <si>
    <t>SUSTAV ZA NAPLATU JAVNIH DAVANJA I E-PRISTOJBE</t>
  </si>
  <si>
    <t>A912019</t>
  </si>
  <si>
    <t>ULAGANJE U MREŽE DRŽAVNE INFORMACIJSKE INFRASTRUKTURE</t>
  </si>
  <si>
    <t>581</t>
  </si>
  <si>
    <t>Mehanizam za oporavak i otpornost</t>
  </si>
  <si>
    <t>A912020</t>
  </si>
  <si>
    <t>KONSOLIDACIJA SUSTAVA ZDRAVSTVENE INFORMACIJSKE INFRASTRUKTURE CEZIH</t>
  </si>
  <si>
    <t>KONSOLIDACIJA SUSTAVA ZDRAVSTVENE INFORMACIJSKE INFRASTRUKTU</t>
  </si>
  <si>
    <t>41</t>
  </si>
  <si>
    <t>A912021</t>
  </si>
  <si>
    <t>NADOGRADNJA CENTRA DIJELJENIH USLUGA</t>
  </si>
  <si>
    <t>A912022</t>
  </si>
  <si>
    <t>IZRADA DIGITALNE MOBILNE PLATFORME</t>
  </si>
  <si>
    <t>A912023</t>
  </si>
  <si>
    <t>USPOSTAVA SREDIŠNJEG SUSTAVA INTEROPERABILNOSTI</t>
  </si>
  <si>
    <t>A912024</t>
  </si>
  <si>
    <t>USPOSTAVA JEDINSTVENOG KONTAKT CENTRA ZA SVE E-JAVNE USLUGE ZA PRUŽANJE KORISNIČKE PODRŠKE</t>
  </si>
  <si>
    <t>USPOSTAVA JEDINSTVENOG KONTAKT CENTRA ZA SVE E-JAVNE USLUGE</t>
  </si>
  <si>
    <t>A912025</t>
  </si>
  <si>
    <t>USPOSTAVA CENTRALNOG DATA LAKE REPOZITORIJA I SUSTAVA POSLOVNE ANALITIKE</t>
  </si>
  <si>
    <t>USPOSTAVA CENTRALNOG DATA LAKE REPOZITORIJA I SUSTAVA POSLOV</t>
  </si>
  <si>
    <t>K912003</t>
  </si>
  <si>
    <t>INFORMATIZACIJA</t>
  </si>
  <si>
    <t>T830029</t>
  </si>
  <si>
    <t>CJELOVITA INFORMATIZACIJA SUSTAVA ODGOJA I OBRAZOVANJA - ESF +</t>
  </si>
  <si>
    <t>CJELOVITA INFORMATIZACIJA SUSTAVA ODGOJA I OBRAZOVANJA - ESF</t>
  </si>
  <si>
    <t>561</t>
  </si>
  <si>
    <t>Europski socijalni fond (ESF)</t>
  </si>
  <si>
    <t>T912028</t>
  </si>
  <si>
    <t>EKSTERNALIZACIJA NIAS USLUGA ZA POTREBE GOSPODARSKOG SEKTORA I CIVILNOG DRUŠTVA - PKK</t>
  </si>
  <si>
    <t>EKSTERNALIZACIJA NIAS USLUGA ZA POTREBE GOSPODARSKOG SEKTORA</t>
  </si>
  <si>
    <t>Fondovi EU</t>
  </si>
  <si>
    <t>A3. RASHODI PREMA IZVORIMA FINANCIRANJA</t>
  </si>
  <si>
    <t>Brojčana oznaka i naziv</t>
  </si>
  <si>
    <t>UKUPNI RASHODI</t>
  </si>
  <si>
    <t>Plan za 2024.</t>
  </si>
  <si>
    <t>Projekcija za 2025.</t>
  </si>
  <si>
    <t>Projekcija za 2026.</t>
  </si>
  <si>
    <t>Izvor sredstava</t>
  </si>
  <si>
    <t>Ukupni rezultat</t>
  </si>
  <si>
    <t>1</t>
  </si>
  <si>
    <t>5</t>
  </si>
  <si>
    <t>Pomoći</t>
  </si>
  <si>
    <t>56</t>
  </si>
  <si>
    <t>58</t>
  </si>
  <si>
    <t>Instrumenti EU nove generacije</t>
  </si>
  <si>
    <t>A. RAČUN PRIHODA I RASHODA</t>
  </si>
  <si>
    <t>A1. PRIHODI POSLOVANJA I PRIHODI OD PRODAJE NEFINANCIJSKE IMOVINE</t>
  </si>
  <si>
    <t>Razred</t>
  </si>
  <si>
    <t>Skupina</t>
  </si>
  <si>
    <t>Izvor</t>
  </si>
  <si>
    <t>Naziv prihoda</t>
  </si>
  <si>
    <t>UKUPNI PRIHODI</t>
  </si>
  <si>
    <t>Prijedlog proračuna 
za 2024.</t>
  </si>
  <si>
    <t>Projekcija proračuna 
za 2025.</t>
  </si>
  <si>
    <t>Projekcija proračuna 
za 2026.</t>
  </si>
  <si>
    <t>Prihodi</t>
  </si>
  <si>
    <t>6XXX</t>
  </si>
  <si>
    <t>63YYY</t>
  </si>
  <si>
    <t>67YYY</t>
  </si>
  <si>
    <t>A2. RASHODI POSLOVANJA I RASHODI ZA NABAVU NEFINANCIJSKE IMOVINE</t>
  </si>
  <si>
    <t>Naziv rashoda</t>
  </si>
  <si>
    <t>Razred stavke (E1)</t>
  </si>
  <si>
    <t>Skupina stavke (E2)</t>
  </si>
  <si>
    <t>Izvor (razina 2)</t>
  </si>
  <si>
    <t>Rezultat</t>
  </si>
  <si>
    <t>A4. RASHODI PREMA FUNKCIJSKOJ KLASIFIKACIJI</t>
  </si>
  <si>
    <t>Funkcijsko podr.</t>
  </si>
  <si>
    <t>GFS</t>
  </si>
  <si>
    <t>GFS Klasifikacija</t>
  </si>
  <si>
    <t>01</t>
  </si>
  <si>
    <t>Opće javne usluge</t>
  </si>
  <si>
    <t>011</t>
  </si>
  <si>
    <t>Izvršna  i zakonodavna tijela,financijski i fiskalni poslovi</t>
  </si>
  <si>
    <t xml:space="preserve">A. SAŽETAK RAČUNA PRIHODA I RASHODA </t>
  </si>
  <si>
    <t>PRIHODI POSLOVANJA</t>
  </si>
  <si>
    <t>PRIHODI OD PRODAJE NEFINANCIJSKE IMOVINE</t>
  </si>
  <si>
    <t>RASHODI POSLOVANJA</t>
  </si>
  <si>
    <t>RASHODI ZA NABAVU NEFINANCIJSKE IMOVINE</t>
  </si>
  <si>
    <t>PRIMICI OD FINANCIJSKE IMOVINE I ZADUŽIVANJA</t>
  </si>
  <si>
    <t>IZDACI ZA FINANCIJSKU IMOVINU I OTPLATE ZAJMOVA</t>
  </si>
  <si>
    <t>PRIJENOS SREDSTAVA U NAREDNU GODINU</t>
  </si>
  <si>
    <t>NETO  FINANCIRANJE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</si>
</sst>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8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Arial"/>
      <family val="2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MS Sans Serif"/>
      <family val="2"/>
      <charset val="238"/>
    </font>
    <font>
      <u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10"/>
      <color indexed="8"/>
      <name val="Times New Roman"/>
      <family val="1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0"/>
      <name val="Arial"/>
    </font>
    <font>
      <b/>
      <sz val="13"/>
      <name val="Times New Roman"/>
      <family val="1"/>
      <charset val="238"/>
    </font>
    <font>
      <sz val="12"/>
      <name val="Times New Roman"/>
      <family val="1"/>
      <charset val="238"/>
    </font>
    <font>
      <sz val="13"/>
      <name val="Arial"/>
      <family val="2"/>
      <charset val="238"/>
    </font>
    <font>
      <sz val="13"/>
      <name val="Times New Roman"/>
      <family val="1"/>
      <charset val="238"/>
    </font>
    <font>
      <sz val="11"/>
      <name val="Geneva"/>
      <charset val="238"/>
    </font>
    <font>
      <sz val="8"/>
      <name val="Times New Roman"/>
      <family val="1"/>
      <charset val="238"/>
    </font>
    <font>
      <sz val="8"/>
      <name val="Geneva"/>
      <charset val="238"/>
    </font>
    <font>
      <b/>
      <sz val="11"/>
      <color rgb="FF231F20"/>
      <name val="Minion Pro"/>
      <charset val="238"/>
    </font>
    <font>
      <sz val="11"/>
      <name val="Arial"/>
      <family val="2"/>
      <charset val="238"/>
    </font>
    <font>
      <sz val="12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60"/>
      </patternFill>
    </fill>
    <fill>
      <patternFill patternType="solid">
        <fgColor indexed="40"/>
        <bgColor indexed="64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/>
    <xf numFmtId="0" fontId="13" fillId="4" borderId="0"/>
    <xf numFmtId="0" fontId="6" fillId="0" borderId="0"/>
    <xf numFmtId="0" fontId="6" fillId="0" borderId="0"/>
    <xf numFmtId="0" fontId="6" fillId="0" borderId="0"/>
    <xf numFmtId="4" fontId="19" fillId="5" borderId="0" applyNumberFormat="0" applyProtection="0">
      <alignment horizontal="left" vertical="center" indent="1"/>
    </xf>
    <xf numFmtId="4" fontId="20" fillId="6" borderId="6" applyNumberFormat="0" applyProtection="0">
      <alignment horizontal="left" vertical="center" indent="1"/>
    </xf>
    <xf numFmtId="4" fontId="19" fillId="6" borderId="6" applyNumberFormat="0" applyProtection="0">
      <alignment horizontal="center" vertical="top"/>
    </xf>
    <xf numFmtId="0" fontId="22" fillId="7" borderId="6" applyNumberFormat="0" applyProtection="0">
      <alignment horizontal="left" vertical="center" indent="1"/>
    </xf>
    <xf numFmtId="4" fontId="19" fillId="8" borderId="6" applyNumberFormat="0" applyProtection="0">
      <alignment vertical="center"/>
    </xf>
    <xf numFmtId="0" fontId="22" fillId="5" borderId="6" applyNumberFormat="0" applyProtection="0">
      <alignment horizontal="left" vertical="center" indent="1"/>
    </xf>
    <xf numFmtId="0" fontId="22" fillId="9" borderId="6" applyNumberFormat="0" applyProtection="0">
      <alignment horizontal="left" vertical="center" indent="1"/>
    </xf>
    <xf numFmtId="0" fontId="6" fillId="10" borderId="6" applyNumberFormat="0" applyProtection="0">
      <alignment horizontal="left" vertical="center" indent="1"/>
    </xf>
    <xf numFmtId="4" fontId="20" fillId="11" borderId="6" applyNumberFormat="0" applyProtection="0">
      <alignment horizontal="right" vertical="center"/>
    </xf>
    <xf numFmtId="0" fontId="28" fillId="0" borderId="0"/>
    <xf numFmtId="4" fontId="19" fillId="8" borderId="6" applyNumberFormat="0" applyProtection="0">
      <alignment horizontal="left" vertical="center" indent="1"/>
    </xf>
    <xf numFmtId="0" fontId="33" fillId="0" borderId="0"/>
    <xf numFmtId="0" fontId="47" fillId="0" borderId="0"/>
    <xf numFmtId="0" fontId="43" fillId="0" borderId="0"/>
  </cellStyleXfs>
  <cellXfs count="2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2" fillId="2" borderId="3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left" vertical="center" wrapText="1"/>
    </xf>
    <xf numFmtId="0" fontId="6" fillId="2" borderId="3" xfId="0" quotePrefix="1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0" fontId="7" fillId="2" borderId="3" xfId="0" quotePrefix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4" fillId="3" borderId="3" xfId="0" quotePrefix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2" fillId="0" borderId="0" xfId="0" applyFont="1"/>
    <xf numFmtId="0" fontId="11" fillId="3" borderId="3" xfId="0" quotePrefix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0" fillId="2" borderId="0" xfId="0" applyFill="1"/>
    <xf numFmtId="49" fontId="15" fillId="2" borderId="0" xfId="2" applyNumberFormat="1" applyFont="1" applyFill="1"/>
    <xf numFmtId="0" fontId="15" fillId="2" borderId="0" xfId="2" applyFont="1" applyFill="1" applyAlignment="1">
      <alignment wrapText="1"/>
    </xf>
    <xf numFmtId="0" fontId="15" fillId="2" borderId="0" xfId="2" applyFont="1" applyFill="1"/>
    <xf numFmtId="3" fontId="15" fillId="2" borderId="0" xfId="2" applyNumberFormat="1" applyFont="1" applyFill="1"/>
    <xf numFmtId="3" fontId="16" fillId="2" borderId="0" xfId="2" applyNumberFormat="1" applyFont="1" applyFill="1"/>
    <xf numFmtId="3" fontId="0" fillId="2" borderId="0" xfId="0" applyNumberFormat="1" applyFill="1"/>
    <xf numFmtId="0" fontId="17" fillId="2" borderId="1" xfId="3" applyFont="1" applyFill="1" applyBorder="1" applyAlignment="1">
      <alignment horizontal="center" vertical="center"/>
    </xf>
    <xf numFmtId="0" fontId="17" fillId="2" borderId="2" xfId="3" applyFont="1" applyFill="1" applyBorder="1" applyAlignment="1">
      <alignment horizontal="center" vertical="center"/>
    </xf>
    <xf numFmtId="3" fontId="18" fillId="2" borderId="2" xfId="4" applyNumberFormat="1" applyFont="1" applyFill="1" applyBorder="1" applyAlignment="1">
      <alignment horizontal="center" vertical="center" wrapText="1"/>
    </xf>
    <xf numFmtId="0" fontId="19" fillId="2" borderId="0" xfId="5" quotePrefix="1" applyNumberFormat="1" applyFill="1">
      <alignment horizontal="left" vertical="center" indent="1"/>
    </xf>
    <xf numFmtId="0" fontId="20" fillId="2" borderId="6" xfId="6" quotePrefix="1" applyNumberFormat="1" applyFill="1" applyAlignment="1">
      <alignment horizontal="left" vertical="center" wrapText="1" indent="1"/>
    </xf>
    <xf numFmtId="3" fontId="19" fillId="2" borderId="0" xfId="5" quotePrefix="1" applyNumberFormat="1" applyFill="1">
      <alignment horizontal="left" vertical="center" indent="1"/>
    </xf>
    <xf numFmtId="0" fontId="19" fillId="2" borderId="0" xfId="7" quotePrefix="1" applyNumberFormat="1" applyFill="1" applyBorder="1">
      <alignment horizontal="center" vertical="top"/>
    </xf>
    <xf numFmtId="0" fontId="21" fillId="2" borderId="0" xfId="0" applyFont="1" applyFill="1"/>
    <xf numFmtId="0" fontId="21" fillId="2" borderId="0" xfId="8" quotePrefix="1" applyFont="1" applyFill="1" applyBorder="1" applyAlignment="1">
      <alignment horizontal="left" vertical="center" indent="2"/>
    </xf>
    <xf numFmtId="0" fontId="21" fillId="2" borderId="0" xfId="8" quotePrefix="1" applyFont="1" applyFill="1" applyBorder="1">
      <alignment horizontal="left" vertical="center" indent="1"/>
    </xf>
    <xf numFmtId="3" fontId="23" fillId="2" borderId="0" xfId="6" quotePrefix="1" applyNumberFormat="1" applyFont="1" applyFill="1" applyBorder="1">
      <alignment horizontal="left" vertical="center" indent="1"/>
    </xf>
    <xf numFmtId="0" fontId="23" fillId="2" borderId="0" xfId="6" quotePrefix="1" applyNumberFormat="1" applyFont="1" applyFill="1" applyBorder="1">
      <alignment horizontal="left" vertical="center" indent="1"/>
    </xf>
    <xf numFmtId="3" fontId="23" fillId="2" borderId="0" xfId="9" applyNumberFormat="1" applyFont="1" applyFill="1" applyBorder="1">
      <alignment vertical="center"/>
    </xf>
    <xf numFmtId="0" fontId="21" fillId="2" borderId="0" xfId="10" quotePrefix="1" applyFont="1" applyFill="1" applyBorder="1" applyAlignment="1">
      <alignment horizontal="left" vertical="center" indent="3"/>
    </xf>
    <xf numFmtId="0" fontId="21" fillId="2" borderId="0" xfId="10" quotePrefix="1" applyFont="1" applyFill="1" applyBorder="1">
      <alignment horizontal="left" vertical="center" indent="1"/>
    </xf>
    <xf numFmtId="0" fontId="21" fillId="2" borderId="0" xfId="11" quotePrefix="1" applyFont="1" applyFill="1" applyBorder="1" applyAlignment="1">
      <alignment horizontal="left" vertical="center" indent="4"/>
    </xf>
    <xf numFmtId="0" fontId="21" fillId="2" borderId="0" xfId="11" quotePrefix="1" applyFont="1" applyFill="1" applyBorder="1">
      <alignment horizontal="left" vertical="center" indent="1"/>
    </xf>
    <xf numFmtId="0" fontId="21" fillId="2" borderId="0" xfId="12" quotePrefix="1" applyFont="1" applyFill="1" applyBorder="1" applyAlignment="1">
      <alignment horizontal="left" vertical="center" indent="5"/>
    </xf>
    <xf numFmtId="0" fontId="21" fillId="2" borderId="0" xfId="12" quotePrefix="1" applyFont="1" applyFill="1" applyBorder="1">
      <alignment horizontal="left" vertical="center" indent="1"/>
    </xf>
    <xf numFmtId="0" fontId="24" fillId="2" borderId="0" xfId="12" quotePrefix="1" applyFont="1" applyFill="1" applyBorder="1" applyAlignment="1">
      <alignment horizontal="left" vertical="center" indent="6"/>
    </xf>
    <xf numFmtId="0" fontId="24" fillId="2" borderId="0" xfId="12" quotePrefix="1" applyFont="1" applyFill="1" applyBorder="1">
      <alignment horizontal="left" vertical="center" indent="1"/>
    </xf>
    <xf numFmtId="3" fontId="25" fillId="2" borderId="0" xfId="6" quotePrefix="1" applyNumberFormat="1" applyFont="1" applyFill="1" applyBorder="1">
      <alignment horizontal="left" vertical="center" indent="1"/>
    </xf>
    <xf numFmtId="0" fontId="25" fillId="2" borderId="0" xfId="6" quotePrefix="1" applyNumberFormat="1" applyFont="1" applyFill="1" applyBorder="1">
      <alignment horizontal="left" vertical="center" indent="1"/>
    </xf>
    <xf numFmtId="3" fontId="25" fillId="2" borderId="0" xfId="9" applyNumberFormat="1" applyFont="1" applyFill="1" applyBorder="1">
      <alignment vertical="center"/>
    </xf>
    <xf numFmtId="0" fontId="24" fillId="2" borderId="0" xfId="0" applyFont="1" applyFill="1"/>
    <xf numFmtId="0" fontId="26" fillId="2" borderId="0" xfId="12" quotePrefix="1" applyFont="1" applyFill="1" applyBorder="1" applyAlignment="1">
      <alignment horizontal="left" vertical="center" indent="7"/>
    </xf>
    <xf numFmtId="0" fontId="26" fillId="2" borderId="0" xfId="12" quotePrefix="1" applyFont="1" applyFill="1" applyBorder="1">
      <alignment horizontal="left" vertical="center" indent="1"/>
    </xf>
    <xf numFmtId="3" fontId="27" fillId="2" borderId="0" xfId="6" quotePrefix="1" applyNumberFormat="1" applyFont="1" applyFill="1" applyBorder="1">
      <alignment horizontal="left" vertical="center" indent="1"/>
    </xf>
    <xf numFmtId="0" fontId="27" fillId="2" borderId="0" xfId="6" quotePrefix="1" applyNumberFormat="1" applyFont="1" applyFill="1" applyBorder="1">
      <alignment horizontal="left" vertical="center" indent="1"/>
    </xf>
    <xf numFmtId="3" fontId="27" fillId="2" borderId="0" xfId="9" applyNumberFormat="1" applyFont="1" applyFill="1" applyBorder="1">
      <alignment vertical="center"/>
    </xf>
    <xf numFmtId="0" fontId="26" fillId="2" borderId="0" xfId="0" applyFont="1" applyFill="1"/>
    <xf numFmtId="0" fontId="26" fillId="2" borderId="0" xfId="12" quotePrefix="1" applyFont="1" applyFill="1" applyBorder="1" applyAlignment="1">
      <alignment horizontal="left" vertical="center" indent="8"/>
    </xf>
    <xf numFmtId="3" fontId="27" fillId="2" borderId="0" xfId="13" applyNumberFormat="1" applyFont="1" applyFill="1" applyBorder="1">
      <alignment horizontal="right" vertical="center"/>
    </xf>
    <xf numFmtId="49" fontId="26" fillId="2" borderId="0" xfId="12" quotePrefix="1" applyNumberFormat="1" applyFont="1" applyFill="1" applyBorder="1" applyAlignment="1">
      <alignment horizontal="left" vertical="center" indent="7"/>
    </xf>
    <xf numFmtId="49" fontId="26" fillId="2" borderId="0" xfId="12" quotePrefix="1" applyNumberFormat="1" applyFont="1" applyFill="1" applyBorder="1" applyAlignment="1">
      <alignment horizontal="left" vertical="center" indent="8"/>
    </xf>
    <xf numFmtId="49" fontId="21" fillId="2" borderId="0" xfId="12" quotePrefix="1" applyNumberFormat="1" applyFont="1" applyFill="1" applyBorder="1" applyAlignment="1">
      <alignment horizontal="left" vertical="center" indent="5"/>
    </xf>
    <xf numFmtId="49" fontId="24" fillId="2" borderId="0" xfId="12" quotePrefix="1" applyNumberFormat="1" applyFont="1" applyFill="1" applyBorder="1" applyAlignment="1">
      <alignment horizontal="left" vertical="center" indent="6"/>
    </xf>
    <xf numFmtId="49" fontId="0" fillId="2" borderId="0" xfId="0" applyNumberFormat="1" applyFill="1"/>
    <xf numFmtId="0" fontId="32" fillId="2" borderId="0" xfId="0" applyFont="1" applyFill="1"/>
    <xf numFmtId="0" fontId="31" fillId="2" borderId="0" xfId="3" applyFont="1" applyFill="1" applyAlignment="1">
      <alignment horizontal="left" vertical="center"/>
    </xf>
    <xf numFmtId="0" fontId="32" fillId="2" borderId="0" xfId="0" quotePrefix="1" applyFont="1" applyFill="1" applyProtection="1">
      <protection locked="0"/>
    </xf>
    <xf numFmtId="3" fontId="21" fillId="2" borderId="7" xfId="0" applyNumberFormat="1" applyFont="1" applyFill="1" applyBorder="1" applyAlignment="1">
      <alignment horizontal="center" vertical="center" wrapText="1" justifyLastLine="1"/>
    </xf>
    <xf numFmtId="3" fontId="21" fillId="2" borderId="7" xfId="5" applyNumberFormat="1" applyFont="1" applyFill="1" applyBorder="1" applyAlignment="1">
      <alignment horizontal="center" vertical="center" wrapText="1" justifyLastLine="1"/>
    </xf>
    <xf numFmtId="0" fontId="32" fillId="2" borderId="0" xfId="0" applyFont="1" applyFill="1" applyAlignment="1">
      <alignment horizontal="center" vertical="center"/>
    </xf>
    <xf numFmtId="3" fontId="34" fillId="2" borderId="2" xfId="0" applyNumberFormat="1" applyFont="1" applyFill="1" applyBorder="1" applyAlignment="1">
      <alignment horizontal="center" vertical="center" wrapText="1" justifyLastLine="1"/>
    </xf>
    <xf numFmtId="0" fontId="35" fillId="2" borderId="2" xfId="0" applyFont="1" applyFill="1" applyBorder="1" applyAlignment="1">
      <alignment horizontal="center" vertical="center"/>
    </xf>
    <xf numFmtId="3" fontId="34" fillId="2" borderId="2" xfId="0" applyNumberFormat="1" applyFont="1" applyFill="1" applyBorder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3" fontId="34" fillId="2" borderId="0" xfId="0" applyNumberFormat="1" applyFont="1" applyFill="1" applyAlignment="1">
      <alignment horizontal="center" vertical="center" wrapText="1" justifyLastLine="1"/>
    </xf>
    <xf numFmtId="3" fontId="36" fillId="2" borderId="0" xfId="0" applyNumberFormat="1" applyFont="1" applyFill="1" applyAlignment="1">
      <alignment vertical="top" wrapText="1" justifyLastLine="1"/>
    </xf>
    <xf numFmtId="3" fontId="4" fillId="2" borderId="0" xfId="9" applyNumberFormat="1" applyFont="1" applyFill="1" applyBorder="1">
      <alignment vertical="center"/>
    </xf>
    <xf numFmtId="3" fontId="32" fillId="2" borderId="0" xfId="0" quotePrefix="1" applyNumberFormat="1" applyFont="1" applyFill="1" applyAlignment="1">
      <alignment vertical="top" wrapText="1" justifyLastLine="1"/>
    </xf>
    <xf numFmtId="3" fontId="32" fillId="2" borderId="0" xfId="0" applyNumberFormat="1" applyFont="1" applyFill="1" applyAlignment="1">
      <alignment vertical="top" wrapText="1" justifyLastLine="1"/>
    </xf>
    <xf numFmtId="4" fontId="19" fillId="2" borderId="0" xfId="5" quotePrefix="1" applyFill="1">
      <alignment horizontal="left" vertical="center" indent="1"/>
    </xf>
    <xf numFmtId="4" fontId="20" fillId="2" borderId="0" xfId="6" quotePrefix="1" applyFill="1" applyBorder="1" applyAlignment="1">
      <alignment horizontal="left" vertical="center" wrapText="1" indent="1"/>
    </xf>
    <xf numFmtId="3" fontId="37" fillId="2" borderId="0" xfId="0" quotePrefix="1" applyNumberFormat="1" applyFont="1" applyFill="1" applyAlignment="1">
      <alignment vertical="top" wrapText="1" justifyLastLine="1"/>
    </xf>
    <xf numFmtId="3" fontId="37" fillId="2" borderId="0" xfId="0" applyNumberFormat="1" applyFont="1" applyFill="1" applyAlignment="1">
      <alignment vertical="top" wrapText="1" justifyLastLine="1"/>
    </xf>
    <xf numFmtId="4" fontId="19" fillId="2" borderId="0" xfId="7" quotePrefix="1" applyFill="1" applyBorder="1" applyAlignment="1">
      <alignment horizontal="center" vertical="center"/>
    </xf>
    <xf numFmtId="0" fontId="7" fillId="2" borderId="0" xfId="0" applyFont="1" applyFill="1"/>
    <xf numFmtId="3" fontId="38" fillId="2" borderId="0" xfId="0" quotePrefix="1" applyNumberFormat="1" applyFont="1" applyFill="1" applyAlignment="1">
      <alignment vertical="top" wrapText="1" justifyLastLine="1"/>
    </xf>
    <xf numFmtId="3" fontId="38" fillId="2" borderId="0" xfId="0" applyNumberFormat="1" applyFont="1" applyFill="1" applyAlignment="1">
      <alignment vertical="top" wrapText="1" justifyLastLine="1"/>
    </xf>
    <xf numFmtId="0" fontId="36" fillId="2" borderId="0" xfId="8" quotePrefix="1" applyFont="1" applyFill="1" applyBorder="1" applyAlignment="1">
      <alignment horizontal="left" vertical="center" wrapText="1" indent="2" justifyLastLine="1"/>
    </xf>
    <xf numFmtId="3" fontId="19" fillId="2" borderId="0" xfId="9" applyNumberFormat="1" applyFill="1" applyBorder="1">
      <alignment vertical="center"/>
    </xf>
    <xf numFmtId="0" fontId="8" fillId="2" borderId="0" xfId="0" applyFont="1" applyFill="1"/>
    <xf numFmtId="0" fontId="36" fillId="2" borderId="0" xfId="10" quotePrefix="1" applyFont="1" applyFill="1" applyBorder="1" applyAlignment="1">
      <alignment horizontal="left" vertical="center" wrapText="1" indent="3"/>
    </xf>
    <xf numFmtId="0" fontId="36" fillId="2" borderId="0" xfId="0" applyFont="1" applyFill="1"/>
    <xf numFmtId="3" fontId="39" fillId="2" borderId="0" xfId="0" quotePrefix="1" applyNumberFormat="1" applyFont="1" applyFill="1" applyAlignment="1">
      <alignment vertical="top" wrapText="1" justifyLastLine="1"/>
    </xf>
    <xf numFmtId="3" fontId="39" fillId="2" borderId="0" xfId="0" applyNumberFormat="1" applyFont="1" applyFill="1" applyAlignment="1">
      <alignment vertical="top" wrapText="1" justifyLastLine="1"/>
    </xf>
    <xf numFmtId="0" fontId="37" fillId="2" borderId="0" xfId="11" quotePrefix="1" applyFont="1" applyFill="1" applyBorder="1" applyAlignment="1">
      <alignment horizontal="left" vertical="center" wrapText="1" indent="4"/>
    </xf>
    <xf numFmtId="0" fontId="37" fillId="2" borderId="0" xfId="11" quotePrefix="1" applyFont="1" applyFill="1" applyBorder="1" applyAlignment="1">
      <alignment horizontal="left" vertical="center" wrapText="1"/>
    </xf>
    <xf numFmtId="3" fontId="40" fillId="2" borderId="0" xfId="13" applyNumberFormat="1" applyFont="1" applyFill="1" applyBorder="1">
      <alignment horizontal="right" vertical="center"/>
    </xf>
    <xf numFmtId="0" fontId="38" fillId="2" borderId="0" xfId="0" applyFont="1" applyFill="1"/>
    <xf numFmtId="0" fontId="32" fillId="2" borderId="0" xfId="0" applyFont="1" applyFill="1" applyAlignment="1">
      <alignment wrapText="1"/>
    </xf>
    <xf numFmtId="3" fontId="32" fillId="2" borderId="0" xfId="0" applyNumberFormat="1" applyFont="1" applyFill="1"/>
    <xf numFmtId="3" fontId="32" fillId="2" borderId="0" xfId="0" quotePrefix="1" applyNumberFormat="1" applyFont="1" applyFill="1" applyProtection="1">
      <protection locked="0"/>
    </xf>
    <xf numFmtId="3" fontId="38" fillId="2" borderId="7" xfId="0" applyNumberFormat="1" applyFont="1" applyFill="1" applyBorder="1" applyAlignment="1">
      <alignment horizontal="center" vertical="center" wrapText="1" justifyLastLine="1"/>
    </xf>
    <xf numFmtId="3" fontId="38" fillId="2" borderId="7" xfId="5" applyNumberFormat="1" applyFont="1" applyFill="1" applyBorder="1" applyAlignment="1">
      <alignment horizontal="center" vertical="center" wrapText="1" justifyLastLine="1"/>
    </xf>
    <xf numFmtId="3" fontId="38" fillId="2" borderId="7" xfId="6" quotePrefix="1" applyNumberFormat="1" applyFont="1" applyFill="1" applyBorder="1" applyAlignment="1">
      <alignment horizontal="center" vertical="center" wrapText="1" justifyLastLine="1"/>
    </xf>
    <xf numFmtId="3" fontId="41" fillId="2" borderId="2" xfId="0" applyNumberFormat="1" applyFont="1" applyFill="1" applyBorder="1" applyAlignment="1">
      <alignment horizontal="center" vertical="center"/>
    </xf>
    <xf numFmtId="0" fontId="36" fillId="2" borderId="0" xfId="0" applyFont="1" applyFill="1" applyAlignment="1">
      <alignment vertical="top" wrapText="1" justifyLastLine="1"/>
    </xf>
    <xf numFmtId="0" fontId="36" fillId="2" borderId="0" xfId="0" quotePrefix="1" applyFont="1" applyFill="1" applyAlignment="1">
      <alignment vertical="top" wrapText="1" justifyLastLine="1"/>
    </xf>
    <xf numFmtId="4" fontId="20" fillId="2" borderId="6" xfId="6" quotePrefix="1" applyFill="1">
      <alignment horizontal="left" vertical="center" indent="1"/>
    </xf>
    <xf numFmtId="4" fontId="19" fillId="2" borderId="6" xfId="7" quotePrefix="1" applyFill="1" applyAlignment="1">
      <alignment horizontal="center" vertical="center"/>
    </xf>
    <xf numFmtId="0" fontId="32" fillId="2" borderId="0" xfId="0" applyFont="1" applyFill="1" applyAlignment="1">
      <alignment vertical="top" wrapText="1" justifyLastLine="1"/>
    </xf>
    <xf numFmtId="0" fontId="19" fillId="2" borderId="0" xfId="15" quotePrefix="1" applyNumberFormat="1" applyFill="1" applyBorder="1">
      <alignment horizontal="left" vertical="center" indent="1"/>
    </xf>
    <xf numFmtId="4" fontId="36" fillId="2" borderId="0" xfId="6" quotePrefix="1" applyFont="1" applyFill="1" applyBorder="1">
      <alignment horizontal="left" vertical="center" indent="1"/>
    </xf>
    <xf numFmtId="0" fontId="37" fillId="2" borderId="0" xfId="0" quotePrefix="1" applyFont="1" applyFill="1" applyAlignment="1">
      <alignment vertical="top" wrapText="1" justifyLastLine="1"/>
    </xf>
    <xf numFmtId="0" fontId="37" fillId="2" borderId="0" xfId="0" applyFont="1" applyFill="1" applyAlignment="1">
      <alignment vertical="top" wrapText="1" justifyLastLine="1"/>
    </xf>
    <xf numFmtId="4" fontId="37" fillId="2" borderId="0" xfId="6" quotePrefix="1" applyFont="1" applyFill="1" applyBorder="1">
      <alignment horizontal="left" vertical="center" indent="1"/>
    </xf>
    <xf numFmtId="0" fontId="37" fillId="2" borderId="0" xfId="0" applyFont="1" applyFill="1"/>
    <xf numFmtId="0" fontId="39" fillId="2" borderId="0" xfId="0" quotePrefix="1" applyFont="1" applyFill="1" applyAlignment="1">
      <alignment vertical="top" wrapText="1" justifyLastLine="1"/>
    </xf>
    <xf numFmtId="0" fontId="39" fillId="2" borderId="0" xfId="0" applyFont="1" applyFill="1" applyAlignment="1">
      <alignment vertical="top" wrapText="1" justifyLastLine="1"/>
    </xf>
    <xf numFmtId="4" fontId="39" fillId="2" borderId="0" xfId="6" quotePrefix="1" applyFont="1" applyFill="1" applyBorder="1">
      <alignment horizontal="left" vertical="center" indent="1"/>
    </xf>
    <xf numFmtId="3" fontId="42" fillId="2" borderId="0" xfId="13" applyNumberFormat="1" applyFont="1" applyFill="1" applyBorder="1">
      <alignment horizontal="right" vertical="center"/>
    </xf>
    <xf numFmtId="0" fontId="39" fillId="2" borderId="0" xfId="0" applyFont="1" applyFill="1"/>
    <xf numFmtId="3" fontId="16" fillId="0" borderId="0" xfId="0" applyNumberFormat="1" applyFont="1"/>
    <xf numFmtId="0" fontId="16" fillId="0" borderId="0" xfId="0" applyFont="1"/>
    <xf numFmtId="0" fontId="16" fillId="0" borderId="0" xfId="2" applyFont="1"/>
    <xf numFmtId="0" fontId="16" fillId="0" borderId="0" xfId="2" applyFont="1" applyAlignment="1">
      <alignment wrapText="1"/>
    </xf>
    <xf numFmtId="4" fontId="16" fillId="0" borderId="0" xfId="2" applyNumberFormat="1" applyFont="1"/>
    <xf numFmtId="3" fontId="16" fillId="0" borderId="0" xfId="2" applyNumberFormat="1" applyFont="1"/>
    <xf numFmtId="4" fontId="18" fillId="0" borderId="2" xfId="4" applyNumberFormat="1" applyFont="1" applyBorder="1" applyAlignment="1">
      <alignment horizontal="center" vertical="center" wrapText="1"/>
    </xf>
    <xf numFmtId="0" fontId="16" fillId="0" borderId="5" xfId="14" applyFont="1" applyBorder="1" applyAlignment="1">
      <alignment horizontal="center" vertical="center"/>
    </xf>
    <xf numFmtId="0" fontId="18" fillId="0" borderId="0" xfId="0" applyFont="1"/>
    <xf numFmtId="3" fontId="18" fillId="0" borderId="0" xfId="0" applyNumberFormat="1" applyFont="1"/>
    <xf numFmtId="0" fontId="17" fillId="0" borderId="0" xfId="5" quotePrefix="1" applyNumberFormat="1" applyFont="1" applyFill="1">
      <alignment horizontal="left" vertical="center" indent="1"/>
    </xf>
    <xf numFmtId="3" fontId="17" fillId="0" borderId="6" xfId="6" quotePrefix="1" applyNumberFormat="1" applyFont="1" applyFill="1">
      <alignment horizontal="left" vertical="center" indent="1"/>
    </xf>
    <xf numFmtId="0" fontId="17" fillId="0" borderId="6" xfId="6" quotePrefix="1" applyNumberFormat="1" applyFont="1" applyFill="1">
      <alignment horizontal="left" vertical="center" indent="1"/>
    </xf>
    <xf numFmtId="3" fontId="30" fillId="0" borderId="0" xfId="0" applyNumberFormat="1" applyFont="1"/>
    <xf numFmtId="0" fontId="30" fillId="0" borderId="0" xfId="0" applyFont="1"/>
    <xf numFmtId="0" fontId="29" fillId="0" borderId="0" xfId="0" applyFont="1"/>
    <xf numFmtId="3" fontId="17" fillId="0" borderId="6" xfId="7" quotePrefix="1" applyNumberFormat="1" applyFont="1" applyFill="1">
      <alignment horizontal="center" vertical="top"/>
    </xf>
    <xf numFmtId="0" fontId="17" fillId="0" borderId="6" xfId="7" quotePrefix="1" applyNumberFormat="1" applyFont="1" applyFill="1">
      <alignment horizontal="center" vertical="top"/>
    </xf>
    <xf numFmtId="0" fontId="17" fillId="0" borderId="0" xfId="15" quotePrefix="1" applyNumberFormat="1" applyFont="1" applyFill="1" applyBorder="1">
      <alignment horizontal="left" vertical="center" indent="1"/>
    </xf>
    <xf numFmtId="3" fontId="17" fillId="0" borderId="0" xfId="9" applyNumberFormat="1" applyFont="1" applyFill="1" applyBorder="1">
      <alignment vertical="center"/>
    </xf>
    <xf numFmtId="0" fontId="18" fillId="0" borderId="0" xfId="8" quotePrefix="1" applyFont="1" applyFill="1" applyBorder="1" applyAlignment="1">
      <alignment horizontal="left" vertical="center" indent="2"/>
    </xf>
    <xf numFmtId="0" fontId="18" fillId="0" borderId="0" xfId="8" quotePrefix="1" applyFont="1" applyFill="1" applyBorder="1">
      <alignment horizontal="left" vertical="center" indent="1"/>
    </xf>
    <xf numFmtId="3" fontId="17" fillId="0" borderId="0" xfId="13" applyNumberFormat="1" applyFont="1" applyFill="1" applyBorder="1">
      <alignment horizontal="right" vertical="center"/>
    </xf>
    <xf numFmtId="0" fontId="45" fillId="0" borderId="0" xfId="10" quotePrefix="1" applyFont="1" applyFill="1" applyBorder="1" applyAlignment="1">
      <alignment horizontal="left" vertical="center" indent="3"/>
    </xf>
    <xf numFmtId="0" fontId="45" fillId="0" borderId="0" xfId="10" quotePrefix="1" applyFont="1" applyFill="1" applyBorder="1">
      <alignment horizontal="left" vertical="center" indent="1"/>
    </xf>
    <xf numFmtId="3" fontId="46" fillId="0" borderId="0" xfId="13" applyNumberFormat="1" applyFont="1" applyFill="1" applyBorder="1">
      <alignment horizontal="right" vertical="center"/>
    </xf>
    <xf numFmtId="3" fontId="45" fillId="0" borderId="0" xfId="0" applyNumberFormat="1" applyFont="1"/>
    <xf numFmtId="0" fontId="45" fillId="0" borderId="0" xfId="0" applyFont="1"/>
    <xf numFmtId="4" fontId="16" fillId="0" borderId="0" xfId="0" applyNumberFormat="1" applyFont="1"/>
    <xf numFmtId="3" fontId="0" fillId="0" borderId="0" xfId="0" applyNumberFormat="1"/>
    <xf numFmtId="49" fontId="15" fillId="0" borderId="0" xfId="2" applyNumberFormat="1" applyFont="1"/>
    <xf numFmtId="0" fontId="15" fillId="0" borderId="0" xfId="2" applyFont="1" applyAlignment="1">
      <alignment wrapText="1"/>
    </xf>
    <xf numFmtId="0" fontId="15" fillId="0" borderId="0" xfId="2" applyFont="1"/>
    <xf numFmtId="3" fontId="15" fillId="0" borderId="0" xfId="2" applyNumberFormat="1" applyFont="1"/>
    <xf numFmtId="3" fontId="18" fillId="0" borderId="2" xfId="4" applyNumberFormat="1" applyFont="1" applyBorder="1" applyAlignment="1">
      <alignment horizontal="center" vertical="center" wrapText="1"/>
    </xf>
    <xf numFmtId="3" fontId="16" fillId="0" borderId="2" xfId="14" applyNumberFormat="1" applyFont="1" applyBorder="1" applyAlignment="1">
      <alignment horizontal="center" vertical="center"/>
    </xf>
    <xf numFmtId="0" fontId="22" fillId="0" borderId="0" xfId="8" quotePrefix="1" applyFill="1" applyBorder="1">
      <alignment horizontal="left" vertical="center" indent="1"/>
    </xf>
    <xf numFmtId="0" fontId="21" fillId="0" borderId="0" xfId="10" quotePrefix="1" applyFont="1" applyFill="1" applyBorder="1">
      <alignment horizontal="left" vertical="center" indent="1"/>
    </xf>
    <xf numFmtId="3" fontId="19" fillId="0" borderId="0" xfId="13" applyNumberFormat="1" applyFont="1" applyFill="1" applyBorder="1">
      <alignment horizontal="right" vertical="center"/>
    </xf>
    <xf numFmtId="0" fontId="19" fillId="0" borderId="0" xfId="5" quotePrefix="1" applyNumberFormat="1" applyFill="1">
      <alignment horizontal="left" vertical="center" indent="1"/>
    </xf>
    <xf numFmtId="3" fontId="20" fillId="0" borderId="0" xfId="6" quotePrefix="1" applyNumberFormat="1" applyFill="1" applyBorder="1">
      <alignment horizontal="left" vertical="center" indent="1"/>
    </xf>
    <xf numFmtId="0" fontId="20" fillId="0" borderId="0" xfId="6" quotePrefix="1" applyNumberFormat="1" applyFill="1" applyBorder="1">
      <alignment horizontal="left" vertical="center" indent="1"/>
    </xf>
    <xf numFmtId="3" fontId="22" fillId="0" borderId="0" xfId="0" applyNumberFormat="1" applyFont="1"/>
    <xf numFmtId="0" fontId="22" fillId="0" borderId="0" xfId="0" applyFont="1"/>
    <xf numFmtId="3" fontId="17" fillId="0" borderId="0" xfId="7" quotePrefix="1" applyNumberFormat="1" applyFont="1" applyFill="1" applyBorder="1">
      <alignment horizontal="center" vertical="top"/>
    </xf>
    <xf numFmtId="0" fontId="17" fillId="0" borderId="0" xfId="7" quotePrefix="1" applyNumberFormat="1" applyFont="1" applyFill="1" applyBorder="1">
      <alignment horizontal="center" vertical="top"/>
    </xf>
    <xf numFmtId="0" fontId="45" fillId="0" borderId="0" xfId="8" quotePrefix="1" applyFont="1" applyFill="1" applyBorder="1" applyAlignment="1">
      <alignment horizontal="left" vertical="center" indent="2"/>
    </xf>
    <xf numFmtId="0" fontId="45" fillId="0" borderId="0" xfId="8" quotePrefix="1" applyFont="1" applyFill="1" applyBorder="1">
      <alignment horizontal="left" vertical="center" indent="1"/>
    </xf>
    <xf numFmtId="0" fontId="18" fillId="0" borderId="0" xfId="10" quotePrefix="1" applyFont="1" applyFill="1" applyBorder="1" applyAlignment="1">
      <alignment horizontal="left" vertical="center" indent="3"/>
    </xf>
    <xf numFmtId="0" fontId="18" fillId="0" borderId="0" xfId="10" quotePrefix="1" applyFont="1" applyFill="1" applyBorder="1">
      <alignment horizontal="left" vertical="center" indent="1"/>
    </xf>
    <xf numFmtId="0" fontId="8" fillId="0" borderId="0" xfId="0" applyFont="1"/>
    <xf numFmtId="0" fontId="45" fillId="0" borderId="0" xfId="11" quotePrefix="1" applyFont="1" applyFill="1" applyBorder="1" applyAlignment="1">
      <alignment horizontal="left" vertical="center" indent="4"/>
    </xf>
    <xf numFmtId="0" fontId="45" fillId="0" borderId="0" xfId="11" quotePrefix="1" applyFont="1" applyFill="1" applyBorder="1">
      <alignment horizontal="left" vertical="center" indent="1"/>
    </xf>
    <xf numFmtId="0" fontId="6" fillId="0" borderId="0" xfId="0" applyFont="1"/>
    <xf numFmtId="49" fontId="0" fillId="0" borderId="0" xfId="0" applyNumberFormat="1"/>
    <xf numFmtId="0" fontId="16" fillId="0" borderId="0" xfId="17" applyFont="1" applyAlignment="1">
      <alignment vertical="center"/>
    </xf>
    <xf numFmtId="0" fontId="47" fillId="0" borderId="0" xfId="17" applyAlignment="1">
      <alignment vertical="center"/>
    </xf>
    <xf numFmtId="0" fontId="18" fillId="0" borderId="0" xfId="17" applyFont="1" applyAlignment="1">
      <alignment vertical="center"/>
    </xf>
    <xf numFmtId="3" fontId="16" fillId="0" borderId="0" xfId="17" applyNumberFormat="1" applyFont="1" applyAlignment="1">
      <alignment vertical="center"/>
    </xf>
    <xf numFmtId="0" fontId="14" fillId="0" borderId="0" xfId="17" applyFont="1" applyAlignment="1">
      <alignment horizontal="left" vertical="center"/>
    </xf>
    <xf numFmtId="3" fontId="14" fillId="0" borderId="0" xfId="17" applyNumberFormat="1" applyFont="1" applyAlignment="1">
      <alignment horizontal="left" vertical="center"/>
    </xf>
    <xf numFmtId="0" fontId="14" fillId="0" borderId="0" xfId="17" applyFont="1" applyAlignment="1">
      <alignment vertical="center"/>
    </xf>
    <xf numFmtId="0" fontId="48" fillId="0" borderId="0" xfId="17" applyFont="1" applyAlignment="1">
      <alignment horizontal="center" vertical="center"/>
    </xf>
    <xf numFmtId="0" fontId="49" fillId="0" borderId="0" xfId="17" applyFont="1" applyAlignment="1">
      <alignment vertical="center"/>
    </xf>
    <xf numFmtId="3" fontId="48" fillId="0" borderId="0" xfId="17" applyNumberFormat="1" applyFont="1" applyAlignment="1">
      <alignment horizontal="center" vertical="center"/>
    </xf>
    <xf numFmtId="0" fontId="50" fillId="0" borderId="0" xfId="17" applyFont="1" applyAlignment="1">
      <alignment vertical="center"/>
    </xf>
    <xf numFmtId="0" fontId="51" fillId="0" borderId="0" xfId="17" applyFont="1" applyAlignment="1">
      <alignment vertical="center"/>
    </xf>
    <xf numFmtId="0" fontId="16" fillId="0" borderId="0" xfId="17" applyFont="1" applyAlignment="1">
      <alignment horizontal="justify" vertical="center"/>
    </xf>
    <xf numFmtId="3" fontId="16" fillId="0" borderId="0" xfId="17" applyNumberFormat="1" applyFont="1" applyAlignment="1">
      <alignment horizontal="justify" vertical="center"/>
    </xf>
    <xf numFmtId="0" fontId="18" fillId="0" borderId="3" xfId="17" applyFont="1" applyBorder="1" applyAlignment="1">
      <alignment horizontal="justify" vertical="center"/>
    </xf>
    <xf numFmtId="3" fontId="18" fillId="0" borderId="3" xfId="17" applyNumberFormat="1" applyFont="1" applyBorder="1" applyAlignment="1">
      <alignment horizontal="center" vertical="center" wrapText="1"/>
    </xf>
    <xf numFmtId="4" fontId="21" fillId="0" borderId="0" xfId="17" applyNumberFormat="1" applyFont="1" applyAlignment="1">
      <alignment horizontal="justify" vertical="center"/>
    </xf>
    <xf numFmtId="0" fontId="52" fillId="0" borderId="0" xfId="17" applyFont="1" applyAlignment="1">
      <alignment vertical="center"/>
    </xf>
    <xf numFmtId="0" fontId="26" fillId="0" borderId="0" xfId="17" applyFont="1" applyAlignment="1">
      <alignment horizontal="justify" vertical="center"/>
    </xf>
    <xf numFmtId="0" fontId="16" fillId="0" borderId="3" xfId="17" applyFont="1" applyBorder="1" applyAlignment="1">
      <alignment horizontal="center" vertical="center"/>
    </xf>
    <xf numFmtId="3" fontId="16" fillId="0" borderId="3" xfId="17" applyNumberFormat="1" applyFont="1" applyBorder="1" applyAlignment="1">
      <alignment horizontal="center" vertical="center"/>
    </xf>
    <xf numFmtId="0" fontId="53" fillId="0" borderId="0" xfId="17" applyFont="1" applyAlignment="1">
      <alignment horizontal="center" vertical="center"/>
    </xf>
    <xf numFmtId="0" fontId="54" fillId="0" borderId="0" xfId="17" applyFont="1" applyAlignment="1">
      <alignment vertical="center"/>
    </xf>
    <xf numFmtId="0" fontId="18" fillId="0" borderId="3" xfId="17" applyFont="1" applyBorder="1" applyAlignment="1">
      <alignment horizontal="left" vertical="center" wrapText="1"/>
    </xf>
    <xf numFmtId="3" fontId="55" fillId="0" borderId="3" xfId="18" applyNumberFormat="1" applyFont="1" applyBorder="1" applyAlignment="1">
      <alignment horizontal="right" vertical="center"/>
    </xf>
    <xf numFmtId="164" fontId="21" fillId="0" borderId="0" xfId="17" applyNumberFormat="1" applyFont="1" applyAlignment="1">
      <alignment horizontal="center" vertical="center"/>
    </xf>
    <xf numFmtId="0" fontId="56" fillId="0" borderId="0" xfId="17" applyFont="1" applyAlignment="1">
      <alignment vertical="center"/>
    </xf>
    <xf numFmtId="0" fontId="26" fillId="0" borderId="0" xfId="17" applyFont="1" applyAlignment="1">
      <alignment vertical="center"/>
    </xf>
    <xf numFmtId="164" fontId="56" fillId="0" borderId="0" xfId="17" applyNumberFormat="1" applyFont="1" applyAlignment="1">
      <alignment vertical="center"/>
    </xf>
    <xf numFmtId="3" fontId="56" fillId="0" borderId="0" xfId="17" applyNumberFormat="1" applyFont="1" applyAlignment="1">
      <alignment vertical="center"/>
    </xf>
    <xf numFmtId="0" fontId="18" fillId="0" borderId="3" xfId="17" quotePrefix="1" applyFont="1" applyBorder="1" applyAlignment="1">
      <alignment horizontal="left" vertical="center" wrapText="1"/>
    </xf>
    <xf numFmtId="3" fontId="57" fillId="0" borderId="0" xfId="17" applyNumberFormat="1" applyFont="1" applyAlignment="1">
      <alignment vertical="center"/>
    </xf>
    <xf numFmtId="0" fontId="5" fillId="0" borderId="0" xfId="17" applyFont="1" applyAlignment="1">
      <alignment vertical="center"/>
    </xf>
    <xf numFmtId="4" fontId="18" fillId="2" borderId="0" xfId="17" applyNumberFormat="1" applyFont="1" applyFill="1" applyAlignment="1">
      <alignment horizontal="left" vertical="center"/>
    </xf>
    <xf numFmtId="3" fontId="16" fillId="2" borderId="0" xfId="17" applyNumberFormat="1" applyFont="1" applyFill="1" applyAlignment="1">
      <alignment vertical="center"/>
    </xf>
    <xf numFmtId="0" fontId="57" fillId="0" borderId="0" xfId="17" applyFont="1" applyAlignment="1">
      <alignment vertical="center"/>
    </xf>
    <xf numFmtId="0" fontId="18" fillId="2" borderId="3" xfId="17" applyFont="1" applyFill="1" applyBorder="1" applyAlignment="1">
      <alignment horizontal="justify" vertical="center"/>
    </xf>
    <xf numFmtId="0" fontId="16" fillId="2" borderId="3" xfId="17" applyFont="1" applyFill="1" applyBorder="1" applyAlignment="1">
      <alignment horizontal="center" vertical="center"/>
    </xf>
    <xf numFmtId="3" fontId="16" fillId="2" borderId="3" xfId="17" applyNumberFormat="1" applyFont="1" applyFill="1" applyBorder="1" applyAlignment="1">
      <alignment horizontal="center" vertical="center"/>
    </xf>
    <xf numFmtId="0" fontId="18" fillId="2" borderId="3" xfId="17" applyFont="1" applyFill="1" applyBorder="1" applyAlignment="1">
      <alignment horizontal="left" vertical="center" wrapText="1"/>
    </xf>
    <xf numFmtId="3" fontId="47" fillId="0" borderId="0" xfId="17" applyNumberFormat="1" applyAlignment="1">
      <alignment vertical="center"/>
    </xf>
    <xf numFmtId="4" fontId="14" fillId="2" borderId="0" xfId="17" applyNumberFormat="1" applyFont="1" applyFill="1" applyAlignment="1">
      <alignment horizontal="center" vertical="center"/>
    </xf>
    <xf numFmtId="0" fontId="14" fillId="0" borderId="0" xfId="17" applyFont="1" applyAlignment="1">
      <alignment horizontal="center" vertical="center" wrapText="1"/>
    </xf>
    <xf numFmtId="164" fontId="14" fillId="0" borderId="0" xfId="17" applyNumberFormat="1" applyFont="1" applyAlignment="1">
      <alignment horizontal="center" vertical="center" wrapText="1"/>
    </xf>
    <xf numFmtId="0" fontId="48" fillId="0" borderId="0" xfId="17" applyFont="1" applyAlignment="1">
      <alignment horizontal="center" vertical="center"/>
    </xf>
    <xf numFmtId="4" fontId="14" fillId="0" borderId="0" xfId="17" applyNumberFormat="1" applyFont="1" applyAlignment="1">
      <alignment horizontal="center" vertical="center"/>
    </xf>
    <xf numFmtId="0" fontId="14" fillId="2" borderId="0" xfId="16" applyFont="1" applyFill="1" applyAlignment="1">
      <alignment horizontal="center" vertical="center"/>
    </xf>
    <xf numFmtId="0" fontId="31" fillId="2" borderId="0" xfId="3" applyFont="1" applyFill="1" applyAlignment="1">
      <alignment horizontal="center" vertical="center"/>
    </xf>
    <xf numFmtId="49" fontId="14" fillId="0" borderId="0" xfId="2" applyNumberFormat="1" applyFont="1" applyAlignment="1">
      <alignment horizontal="center"/>
    </xf>
    <xf numFmtId="0" fontId="44" fillId="0" borderId="1" xfId="3" applyFont="1" applyBorder="1" applyAlignment="1">
      <alignment horizontal="center" vertical="center"/>
    </xf>
    <xf numFmtId="0" fontId="44" fillId="0" borderId="2" xfId="3" applyFont="1" applyBorder="1" applyAlignment="1">
      <alignment horizontal="center" vertical="center"/>
    </xf>
    <xf numFmtId="0" fontId="16" fillId="0" borderId="1" xfId="3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8" fillId="0" borderId="0" xfId="2" applyFont="1" applyAlignment="1">
      <alignment horizontal="center"/>
    </xf>
    <xf numFmtId="0" fontId="14" fillId="2" borderId="0" xfId="1" applyFont="1" applyFill="1" applyAlignment="1">
      <alignment horizontal="center"/>
    </xf>
  </cellXfs>
  <cellStyles count="19">
    <cellStyle name="Normal 4" xfId="18" xr:uid="{193540A1-9811-421C-8695-781D865B7B05}"/>
    <cellStyle name="Normal 5" xfId="17" xr:uid="{5B59AC1D-B2AA-4741-A789-D798EBBE127E}"/>
    <cellStyle name="Normalno" xfId="0" builtinId="0"/>
    <cellStyle name="Normalno 2" xfId="4" xr:uid="{8CFD3659-0A31-452C-8C11-6B6EDAA39984}"/>
    <cellStyle name="Normalno 5" xfId="2" xr:uid="{CB9DF3CC-A892-445A-B158-55DDCF12B15D}"/>
    <cellStyle name="Normalno 8" xfId="1" xr:uid="{0F353641-C220-4182-A68F-55F69D9C31AE}"/>
    <cellStyle name="Obično_Bilanca prihoda" xfId="14" xr:uid="{646AFF64-E75B-4C56-8146-66DF2CBA9149}"/>
    <cellStyle name="Obično_PRIHODI 04. -07." xfId="3" xr:uid="{84153629-610F-4DE5-9BF7-5BF6D92A01AE}"/>
    <cellStyle name="Obično_PRIHODI 04. -07. 2" xfId="16" xr:uid="{59B2EF60-1553-4283-B0A0-3701F2F19516}"/>
    <cellStyle name="SAPBEXaggData" xfId="9" xr:uid="{7BFC848B-219F-403B-99C0-16F45DB39B54}"/>
    <cellStyle name="SAPBEXaggItem" xfId="15" xr:uid="{E32EBA5C-5933-451A-9E25-309B3A3CAC32}"/>
    <cellStyle name="SAPBEXchaText" xfId="5" xr:uid="{3C6A43BB-337D-4977-A4C7-0BF1A5334432}"/>
    <cellStyle name="SAPBEXformats" xfId="7" xr:uid="{E17C01C8-7504-495F-8082-81F5C0C10D0A}"/>
    <cellStyle name="SAPBEXHLevel0" xfId="8" xr:uid="{7A071B7E-3D19-4852-B005-C81D4380A4B5}"/>
    <cellStyle name="SAPBEXHLevel1" xfId="10" xr:uid="{0D1A485F-D5B8-44DE-9070-72D2D449FA6E}"/>
    <cellStyle name="SAPBEXHLevel2" xfId="11" xr:uid="{AC26CE9C-7C79-4554-822B-73C23711A8EE}"/>
    <cellStyle name="SAPBEXHLevel3" xfId="12" xr:uid="{AA07AA11-F5F7-42A6-A886-F86073C24C41}"/>
    <cellStyle name="SAPBEXstdData" xfId="13" xr:uid="{65813D94-8159-49F3-B7B8-F064FCC9AE8E}"/>
    <cellStyle name="SAPBEXstdItem" xfId="6" xr:uid="{ED8FEC9D-B0FC-44E6-A40C-51891F207F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4</xdr:col>
      <xdr:colOff>981075</xdr:colOff>
      <xdr:row>9</xdr:row>
      <xdr:rowOff>180975</xdr:rowOff>
    </xdr:to>
    <xdr:pic macro="[3]!DesignIconClicked">
      <xdr:nvPicPr>
        <xdr:cNvPr id="2" name="BExOAJSWYCGHZ6RBCU1DYOFJ68MO" descr="analysis_prev" hidden="1">
          <a:extLst>
            <a:ext uri="{FF2B5EF4-FFF2-40B4-BE49-F238E27FC236}">
              <a16:creationId xmlns:a16="http://schemas.microsoft.com/office/drawing/2014/main" id="{E9AC2E33-604B-4C5A-9171-89A4B703650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3950"/>
          <a:ext cx="90106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4</xdr:col>
      <xdr:colOff>1085850</xdr:colOff>
      <xdr:row>13</xdr:row>
      <xdr:rowOff>180975</xdr:rowOff>
    </xdr:to>
    <xdr:pic macro="[3]!DesignIconClicked">
      <xdr:nvPicPr>
        <xdr:cNvPr id="2" name="BExOAJSWYCGHZ6RBCU1DYOFJ68MO" descr="analysis_prev" hidden="1">
          <a:extLst>
            <a:ext uri="{FF2B5EF4-FFF2-40B4-BE49-F238E27FC236}">
              <a16:creationId xmlns:a16="http://schemas.microsoft.com/office/drawing/2014/main" id="{EEA2F719-DEC2-443E-972D-B19B832302D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6375"/>
          <a:ext cx="89058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9</xdr:col>
      <xdr:colOff>1238250</xdr:colOff>
      <xdr:row>114</xdr:row>
      <xdr:rowOff>152400</xdr:rowOff>
    </xdr:to>
    <xdr:pic macro="[3]!DesignIconClicked">
      <xdr:nvPicPr>
        <xdr:cNvPr id="2" name="BExOAJSWYCGHZ6RBCU1DYOFJ68MO" descr="analysis_prev" hidden="1">
          <a:extLst>
            <a:ext uri="{FF2B5EF4-FFF2-40B4-BE49-F238E27FC236}">
              <a16:creationId xmlns:a16="http://schemas.microsoft.com/office/drawing/2014/main" id="{9767CA19-31CB-48AF-87A3-04366AF7799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475"/>
          <a:ext cx="9582150" cy="2071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PONN01PR%20Op&#263;i%20dio%20za%20narodne%20novine%20v1.xls" TargetMode="External"/><Relationship Id="rId1" Type="http://schemas.openxmlformats.org/officeDocument/2006/relationships/externalLinkPath" Target="file:///E:\PONN01PR%20Op&#263;i%20dio%20za%20narodne%20novine%20v1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durdd-my.sharepoint.com/personal/maja_jugovic_rdd_hr/Documents/PRORA&#268;UN%202024/PONN02PR%20Plan%20prihoda.xls" TargetMode="External"/><Relationship Id="rId1" Type="http://schemas.openxmlformats.org/officeDocument/2006/relationships/externalLinkPath" Target="PONN02PR%20Plan%20prihod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ExRepositorySheet"/>
      <sheetName val="NN Opći dio"/>
      <sheetName val="BW upit"/>
      <sheetName val="Tekst varijable"/>
    </sheetNames>
    <sheetDataSet>
      <sheetData sheetId="0"/>
      <sheetData sheetId="1"/>
      <sheetData sheetId="2">
        <row r="2">
          <cell r="E2" t="str">
            <v>Proračun za 
2024. 
(PP G)</v>
          </cell>
          <cell r="F2" t="str">
            <v>Projekcija proračuna za 
2025. 
(PP G+1)</v>
          </cell>
          <cell r="G2" t="str">
            <v>Projekcija proračuna za 
2026. 
(PP G+2)</v>
          </cell>
        </row>
        <row r="4">
          <cell r="E4">
            <v>73143404</v>
          </cell>
          <cell r="F4">
            <v>59545959</v>
          </cell>
          <cell r="G4">
            <v>32492758</v>
          </cell>
        </row>
        <row r="6">
          <cell r="E6">
            <v>73143404</v>
          </cell>
          <cell r="F6">
            <v>59545959</v>
          </cell>
          <cell r="G6">
            <v>32492758</v>
          </cell>
        </row>
        <row r="7">
          <cell r="E7">
            <v>38705676</v>
          </cell>
          <cell r="F7">
            <v>27439008</v>
          </cell>
          <cell r="G7">
            <v>24567253</v>
          </cell>
        </row>
        <row r="8">
          <cell r="E8">
            <v>34437728</v>
          </cell>
          <cell r="F8">
            <v>32106951</v>
          </cell>
          <cell r="G8">
            <v>7925505</v>
          </cell>
        </row>
        <row r="9">
          <cell r="E9">
            <v>73143404</v>
          </cell>
          <cell r="F9">
            <v>59545959</v>
          </cell>
          <cell r="G9">
            <v>32492758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6">
          <cell r="E16">
            <v>0</v>
          </cell>
          <cell r="F16">
            <v>0</v>
          </cell>
          <cell r="G16">
            <v>0</v>
          </cell>
        </row>
      </sheetData>
      <sheetData sheetId="3">
        <row r="1">
          <cell r="A1" t="str">
            <v>SREDIŠNJI DRŽAVNI URED ZA RAZVOJ DIGITALNOG DRUŠTVA</v>
          </cell>
        </row>
        <row r="2">
          <cell r="A2" t="str">
            <v>034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APBEXqueriesDefunct"/>
      <sheetName val="SAPBEXfiltersDefunct"/>
      <sheetName val="BExRepositorySheet"/>
      <sheetName val="Sheet1"/>
      <sheetName val="List1"/>
      <sheetName val="List2"/>
      <sheetName val="Sheet2"/>
    </sheetNames>
    <sheetDataSet>
      <sheetData sheetId="0"/>
      <sheetData sheetId="1"/>
      <sheetData sheetId="2"/>
      <sheetData sheetId="3"/>
      <sheetData sheetId="4">
        <row r="2">
          <cell r="A2" t="str">
            <v>DRRH/6</v>
          </cell>
          <cell r="B2" t="str">
            <v>Prihodi poslovanja</v>
          </cell>
          <cell r="C2" t="str">
            <v>DRRH/#</v>
          </cell>
          <cell r="D2" t="str">
            <v/>
          </cell>
        </row>
        <row r="3">
          <cell r="A3" t="str">
            <v>DRRH/6</v>
          </cell>
          <cell r="B3" t="str">
            <v>Prihodi poslovanja</v>
          </cell>
          <cell r="C3" t="str">
            <v>DRRH/61</v>
          </cell>
          <cell r="D3" t="str">
            <v>Prihodi od poreza</v>
          </cell>
        </row>
        <row r="4">
          <cell r="A4" t="str">
            <v>DRRH/6</v>
          </cell>
          <cell r="B4" t="str">
            <v>Prihodi poslovanja</v>
          </cell>
          <cell r="C4" t="str">
            <v>DRRH/62</v>
          </cell>
          <cell r="D4" t="str">
            <v>Doprinosi</v>
          </cell>
        </row>
        <row r="5">
          <cell r="A5" t="str">
            <v>DRRH/6</v>
          </cell>
          <cell r="B5" t="str">
            <v>Prihodi poslovanja</v>
          </cell>
          <cell r="C5" t="str">
            <v>DRRH/63</v>
          </cell>
          <cell r="D5" t="str">
            <v>Pomoći iz inozemstva (darovnice) i od subjekata unutar općeg proračuna</v>
          </cell>
        </row>
        <row r="6">
          <cell r="A6" t="str">
            <v>DRRH/6</v>
          </cell>
          <cell r="B6" t="str">
            <v>Prihodi poslovanja</v>
          </cell>
          <cell r="C6" t="str">
            <v>DRRH/64</v>
          </cell>
          <cell r="D6" t="str">
            <v>Prihodi od imovine</v>
          </cell>
        </row>
        <row r="7">
          <cell r="A7" t="str">
            <v>DRRH/6</v>
          </cell>
          <cell r="B7" t="str">
            <v>Prihodi poslovanja</v>
          </cell>
          <cell r="C7" t="str">
            <v>DRRH/65</v>
          </cell>
          <cell r="D7" t="str">
            <v>Prihodi od upravnih i administrativnih pristojbi, pristojbi po posebnim propisima i naknada</v>
          </cell>
        </row>
        <row r="8">
          <cell r="A8" t="str">
            <v>DRRH/6</v>
          </cell>
          <cell r="B8" t="str">
            <v>Prihodi poslovanja</v>
          </cell>
          <cell r="C8" t="str">
            <v>DRRH/66</v>
          </cell>
          <cell r="D8" t="str">
            <v>Prihodi od prodaje proizvoda i robe te pruženih usluga i prihodi od donacija</v>
          </cell>
        </row>
        <row r="9">
          <cell r="A9" t="str">
            <v>DRRH/6</v>
          </cell>
          <cell r="B9" t="str">
            <v>Prihodi poslovanja</v>
          </cell>
          <cell r="C9" t="str">
            <v>DRRH/67</v>
          </cell>
          <cell r="D9" t="str">
            <v>Prihodi iz proračuna</v>
          </cell>
        </row>
        <row r="10">
          <cell r="A10" t="str">
            <v>DRRH/6</v>
          </cell>
          <cell r="B10" t="str">
            <v>Prihodi poslovanja</v>
          </cell>
          <cell r="C10" t="str">
            <v>DRRH/68</v>
          </cell>
          <cell r="D10" t="str">
            <v>Kazne, upravne mjere i ostali prihodi</v>
          </cell>
        </row>
        <row r="11">
          <cell r="A11" t="str">
            <v>DRRH/6</v>
          </cell>
          <cell r="B11" t="str">
            <v>Prihodi poslovanja</v>
          </cell>
          <cell r="C11" t="str">
            <v>DRRH/69</v>
          </cell>
          <cell r="D11" t="str">
            <v>Raspored prihoda i prijelazni računi</v>
          </cell>
        </row>
        <row r="12">
          <cell r="A12" t="str">
            <v>DRRH/7</v>
          </cell>
          <cell r="B12" t="str">
            <v>Prihodi od prodaje nefinancijske imovine</v>
          </cell>
          <cell r="C12" t="str">
            <v>DRRH/#</v>
          </cell>
          <cell r="D12" t="str">
            <v/>
          </cell>
        </row>
        <row r="13">
          <cell r="A13" t="str">
            <v>DRRH/7</v>
          </cell>
          <cell r="B13" t="str">
            <v>Prihodi od prodaje nefinancijske imovine</v>
          </cell>
          <cell r="C13" t="str">
            <v>DRRH/71</v>
          </cell>
          <cell r="D13" t="str">
            <v>Prihodi od prodaje neproizvedene dugotrajne imovine</v>
          </cell>
        </row>
        <row r="14">
          <cell r="A14" t="str">
            <v>DRRH/7</v>
          </cell>
          <cell r="B14" t="str">
            <v>Prihodi od prodaje nefinancijske imovine</v>
          </cell>
          <cell r="C14" t="str">
            <v>DRRH/72</v>
          </cell>
          <cell r="D14" t="str">
            <v>Prihodi od prodaje proizvedene dugotrajne imovine</v>
          </cell>
        </row>
        <row r="15">
          <cell r="A15" t="str">
            <v>DRRH/7</v>
          </cell>
          <cell r="B15" t="str">
            <v>Prihodi od prodaje nefinancijske imovine</v>
          </cell>
          <cell r="C15" t="str">
            <v>DRRH/73</v>
          </cell>
          <cell r="D15" t="str">
            <v>Prihodi od prodaje plemenitih metala i ostalih pohranjenih vrijednosti</v>
          </cell>
        </row>
        <row r="16">
          <cell r="A16" t="str">
            <v>DRRH/7</v>
          </cell>
          <cell r="B16" t="str">
            <v>Prihodi od prodaje nefinancijske imovine</v>
          </cell>
          <cell r="C16" t="str">
            <v>DRRH/74</v>
          </cell>
          <cell r="D16" t="str">
            <v>Prihodi od prodaje proizvedene kratkotrajne imovine</v>
          </cell>
        </row>
        <row r="17">
          <cell r="A17" t="str">
            <v>DRRH/7</v>
          </cell>
          <cell r="B17" t="str">
            <v>Prihodi od prodaje nefinancijske imovine</v>
          </cell>
          <cell r="C17" t="str">
            <v>DRRH/79</v>
          </cell>
          <cell r="D17" t="str">
            <v>Raspored prihoda</v>
          </cell>
        </row>
      </sheetData>
      <sheetData sheetId="5">
        <row r="1">
          <cell r="B1" t="str">
            <v>Prijedlog proračuna 
za 2024.</v>
          </cell>
          <cell r="C1" t="str">
            <v>Projekcija proračuna 
za 2025.</v>
          </cell>
          <cell r="D1" t="str">
            <v>Projekcija proračuna 
za 2026.</v>
          </cell>
        </row>
      </sheetData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x"/>
      <sheetName val="BExStyles"/>
      <sheetName val="BExAnalyzer"/>
      <sheetName val="BExAnalyzer.xla"/>
    </sheetNames>
    <definedNames>
      <definedName name="DesignIconClicked"/>
    </defined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Z129"/>
  <sheetViews>
    <sheetView topLeftCell="A3" workbookViewId="0">
      <selection activeCell="F16" sqref="F16"/>
    </sheetView>
  </sheetViews>
  <sheetFormatPr defaultColWidth="10.7109375" defaultRowHeight="15"/>
  <cols>
    <col min="1" max="1" width="44.42578125" style="179" customWidth="1"/>
    <col min="2" max="2" width="20" style="180" customWidth="1"/>
    <col min="3" max="3" width="19.5703125" style="180" customWidth="1"/>
    <col min="4" max="4" width="19.28515625" style="180" customWidth="1"/>
    <col min="5" max="5" width="17.42578125" style="177" customWidth="1"/>
    <col min="6" max="7" width="16.7109375" style="178" bestFit="1" customWidth="1"/>
    <col min="8" max="8" width="4.5703125" style="178" bestFit="1" customWidth="1"/>
    <col min="9" max="9" width="16.7109375" style="178" bestFit="1" customWidth="1"/>
    <col min="10" max="10" width="5" style="178" bestFit="1" customWidth="1"/>
    <col min="11" max="11" width="16.7109375" style="178" bestFit="1" customWidth="1"/>
    <col min="12" max="12" width="4.5703125" style="178" bestFit="1" customWidth="1"/>
    <col min="13" max="13" width="16" style="178" bestFit="1" customWidth="1"/>
    <col min="14" max="26" width="10.7109375" style="178"/>
    <col min="27" max="256" width="10.7109375" style="177"/>
    <col min="257" max="257" width="44.42578125" style="177" customWidth="1"/>
    <col min="258" max="258" width="20" style="177" customWidth="1"/>
    <col min="259" max="259" width="19.5703125" style="177" customWidth="1"/>
    <col min="260" max="260" width="19.28515625" style="177" customWidth="1"/>
    <col min="261" max="261" width="17.42578125" style="177" customWidth="1"/>
    <col min="262" max="263" width="16.7109375" style="177" bestFit="1" customWidth="1"/>
    <col min="264" max="264" width="4.5703125" style="177" bestFit="1" customWidth="1"/>
    <col min="265" max="265" width="16.7109375" style="177" bestFit="1" customWidth="1"/>
    <col min="266" max="266" width="5" style="177" bestFit="1" customWidth="1"/>
    <col min="267" max="267" width="16.7109375" style="177" bestFit="1" customWidth="1"/>
    <col min="268" max="268" width="4.5703125" style="177" bestFit="1" customWidth="1"/>
    <col min="269" max="269" width="16" style="177" bestFit="1" customWidth="1"/>
    <col min="270" max="512" width="10.7109375" style="177"/>
    <col min="513" max="513" width="44.42578125" style="177" customWidth="1"/>
    <col min="514" max="514" width="20" style="177" customWidth="1"/>
    <col min="515" max="515" width="19.5703125" style="177" customWidth="1"/>
    <col min="516" max="516" width="19.28515625" style="177" customWidth="1"/>
    <col min="517" max="517" width="17.42578125" style="177" customWidth="1"/>
    <col min="518" max="519" width="16.7109375" style="177" bestFit="1" customWidth="1"/>
    <col min="520" max="520" width="4.5703125" style="177" bestFit="1" customWidth="1"/>
    <col min="521" max="521" width="16.7109375" style="177" bestFit="1" customWidth="1"/>
    <col min="522" max="522" width="5" style="177" bestFit="1" customWidth="1"/>
    <col min="523" max="523" width="16.7109375" style="177" bestFit="1" customWidth="1"/>
    <col min="524" max="524" width="4.5703125" style="177" bestFit="1" customWidth="1"/>
    <col min="525" max="525" width="16" style="177" bestFit="1" customWidth="1"/>
    <col min="526" max="768" width="10.7109375" style="177"/>
    <col min="769" max="769" width="44.42578125" style="177" customWidth="1"/>
    <col min="770" max="770" width="20" style="177" customWidth="1"/>
    <col min="771" max="771" width="19.5703125" style="177" customWidth="1"/>
    <col min="772" max="772" width="19.28515625" style="177" customWidth="1"/>
    <col min="773" max="773" width="17.42578125" style="177" customWidth="1"/>
    <col min="774" max="775" width="16.7109375" style="177" bestFit="1" customWidth="1"/>
    <col min="776" max="776" width="4.5703125" style="177" bestFit="1" customWidth="1"/>
    <col min="777" max="777" width="16.7109375" style="177" bestFit="1" customWidth="1"/>
    <col min="778" max="778" width="5" style="177" bestFit="1" customWidth="1"/>
    <col min="779" max="779" width="16.7109375" style="177" bestFit="1" customWidth="1"/>
    <col min="780" max="780" width="4.5703125" style="177" bestFit="1" customWidth="1"/>
    <col min="781" max="781" width="16" style="177" bestFit="1" customWidth="1"/>
    <col min="782" max="1024" width="10.7109375" style="177"/>
    <col min="1025" max="1025" width="44.42578125" style="177" customWidth="1"/>
    <col min="1026" max="1026" width="20" style="177" customWidth="1"/>
    <col min="1027" max="1027" width="19.5703125" style="177" customWidth="1"/>
    <col min="1028" max="1028" width="19.28515625" style="177" customWidth="1"/>
    <col min="1029" max="1029" width="17.42578125" style="177" customWidth="1"/>
    <col min="1030" max="1031" width="16.7109375" style="177" bestFit="1" customWidth="1"/>
    <col min="1032" max="1032" width="4.5703125" style="177" bestFit="1" customWidth="1"/>
    <col min="1033" max="1033" width="16.7109375" style="177" bestFit="1" customWidth="1"/>
    <col min="1034" max="1034" width="5" style="177" bestFit="1" customWidth="1"/>
    <col min="1035" max="1035" width="16.7109375" style="177" bestFit="1" customWidth="1"/>
    <col min="1036" max="1036" width="4.5703125" style="177" bestFit="1" customWidth="1"/>
    <col min="1037" max="1037" width="16" style="177" bestFit="1" customWidth="1"/>
    <col min="1038" max="1280" width="10.7109375" style="177"/>
    <col min="1281" max="1281" width="44.42578125" style="177" customWidth="1"/>
    <col min="1282" max="1282" width="20" style="177" customWidth="1"/>
    <col min="1283" max="1283" width="19.5703125" style="177" customWidth="1"/>
    <col min="1284" max="1284" width="19.28515625" style="177" customWidth="1"/>
    <col min="1285" max="1285" width="17.42578125" style="177" customWidth="1"/>
    <col min="1286" max="1287" width="16.7109375" style="177" bestFit="1" customWidth="1"/>
    <col min="1288" max="1288" width="4.5703125" style="177" bestFit="1" customWidth="1"/>
    <col min="1289" max="1289" width="16.7109375" style="177" bestFit="1" customWidth="1"/>
    <col min="1290" max="1290" width="5" style="177" bestFit="1" customWidth="1"/>
    <col min="1291" max="1291" width="16.7109375" style="177" bestFit="1" customWidth="1"/>
    <col min="1292" max="1292" width="4.5703125" style="177" bestFit="1" customWidth="1"/>
    <col min="1293" max="1293" width="16" style="177" bestFit="1" customWidth="1"/>
    <col min="1294" max="1536" width="10.7109375" style="177"/>
    <col min="1537" max="1537" width="44.42578125" style="177" customWidth="1"/>
    <col min="1538" max="1538" width="20" style="177" customWidth="1"/>
    <col min="1539" max="1539" width="19.5703125" style="177" customWidth="1"/>
    <col min="1540" max="1540" width="19.28515625" style="177" customWidth="1"/>
    <col min="1541" max="1541" width="17.42578125" style="177" customWidth="1"/>
    <col min="1542" max="1543" width="16.7109375" style="177" bestFit="1" customWidth="1"/>
    <col min="1544" max="1544" width="4.5703125" style="177" bestFit="1" customWidth="1"/>
    <col min="1545" max="1545" width="16.7109375" style="177" bestFit="1" customWidth="1"/>
    <col min="1546" max="1546" width="5" style="177" bestFit="1" customWidth="1"/>
    <col min="1547" max="1547" width="16.7109375" style="177" bestFit="1" customWidth="1"/>
    <col min="1548" max="1548" width="4.5703125" style="177" bestFit="1" customWidth="1"/>
    <col min="1549" max="1549" width="16" style="177" bestFit="1" customWidth="1"/>
    <col min="1550" max="1792" width="10.7109375" style="177"/>
    <col min="1793" max="1793" width="44.42578125" style="177" customWidth="1"/>
    <col min="1794" max="1794" width="20" style="177" customWidth="1"/>
    <col min="1795" max="1795" width="19.5703125" style="177" customWidth="1"/>
    <col min="1796" max="1796" width="19.28515625" style="177" customWidth="1"/>
    <col min="1797" max="1797" width="17.42578125" style="177" customWidth="1"/>
    <col min="1798" max="1799" width="16.7109375" style="177" bestFit="1" customWidth="1"/>
    <col min="1800" max="1800" width="4.5703125" style="177" bestFit="1" customWidth="1"/>
    <col min="1801" max="1801" width="16.7109375" style="177" bestFit="1" customWidth="1"/>
    <col min="1802" max="1802" width="5" style="177" bestFit="1" customWidth="1"/>
    <col min="1803" max="1803" width="16.7109375" style="177" bestFit="1" customWidth="1"/>
    <col min="1804" max="1804" width="4.5703125" style="177" bestFit="1" customWidth="1"/>
    <col min="1805" max="1805" width="16" style="177" bestFit="1" customWidth="1"/>
    <col min="1806" max="2048" width="10.7109375" style="177"/>
    <col min="2049" max="2049" width="44.42578125" style="177" customWidth="1"/>
    <col min="2050" max="2050" width="20" style="177" customWidth="1"/>
    <col min="2051" max="2051" width="19.5703125" style="177" customWidth="1"/>
    <col min="2052" max="2052" width="19.28515625" style="177" customWidth="1"/>
    <col min="2053" max="2053" width="17.42578125" style="177" customWidth="1"/>
    <col min="2054" max="2055" width="16.7109375" style="177" bestFit="1" customWidth="1"/>
    <col min="2056" max="2056" width="4.5703125" style="177" bestFit="1" customWidth="1"/>
    <col min="2057" max="2057" width="16.7109375" style="177" bestFit="1" customWidth="1"/>
    <col min="2058" max="2058" width="5" style="177" bestFit="1" customWidth="1"/>
    <col min="2059" max="2059" width="16.7109375" style="177" bestFit="1" customWidth="1"/>
    <col min="2060" max="2060" width="4.5703125" style="177" bestFit="1" customWidth="1"/>
    <col min="2061" max="2061" width="16" style="177" bestFit="1" customWidth="1"/>
    <col min="2062" max="2304" width="10.7109375" style="177"/>
    <col min="2305" max="2305" width="44.42578125" style="177" customWidth="1"/>
    <col min="2306" max="2306" width="20" style="177" customWidth="1"/>
    <col min="2307" max="2307" width="19.5703125" style="177" customWidth="1"/>
    <col min="2308" max="2308" width="19.28515625" style="177" customWidth="1"/>
    <col min="2309" max="2309" width="17.42578125" style="177" customWidth="1"/>
    <col min="2310" max="2311" width="16.7109375" style="177" bestFit="1" customWidth="1"/>
    <col min="2312" max="2312" width="4.5703125" style="177" bestFit="1" customWidth="1"/>
    <col min="2313" max="2313" width="16.7109375" style="177" bestFit="1" customWidth="1"/>
    <col min="2314" max="2314" width="5" style="177" bestFit="1" customWidth="1"/>
    <col min="2315" max="2315" width="16.7109375" style="177" bestFit="1" customWidth="1"/>
    <col min="2316" max="2316" width="4.5703125" style="177" bestFit="1" customWidth="1"/>
    <col min="2317" max="2317" width="16" style="177" bestFit="1" customWidth="1"/>
    <col min="2318" max="2560" width="10.7109375" style="177"/>
    <col min="2561" max="2561" width="44.42578125" style="177" customWidth="1"/>
    <col min="2562" max="2562" width="20" style="177" customWidth="1"/>
    <col min="2563" max="2563" width="19.5703125" style="177" customWidth="1"/>
    <col min="2564" max="2564" width="19.28515625" style="177" customWidth="1"/>
    <col min="2565" max="2565" width="17.42578125" style="177" customWidth="1"/>
    <col min="2566" max="2567" width="16.7109375" style="177" bestFit="1" customWidth="1"/>
    <col min="2568" max="2568" width="4.5703125" style="177" bestFit="1" customWidth="1"/>
    <col min="2569" max="2569" width="16.7109375" style="177" bestFit="1" customWidth="1"/>
    <col min="2570" max="2570" width="5" style="177" bestFit="1" customWidth="1"/>
    <col min="2571" max="2571" width="16.7109375" style="177" bestFit="1" customWidth="1"/>
    <col min="2572" max="2572" width="4.5703125" style="177" bestFit="1" customWidth="1"/>
    <col min="2573" max="2573" width="16" style="177" bestFit="1" customWidth="1"/>
    <col min="2574" max="2816" width="10.7109375" style="177"/>
    <col min="2817" max="2817" width="44.42578125" style="177" customWidth="1"/>
    <col min="2818" max="2818" width="20" style="177" customWidth="1"/>
    <col min="2819" max="2819" width="19.5703125" style="177" customWidth="1"/>
    <col min="2820" max="2820" width="19.28515625" style="177" customWidth="1"/>
    <col min="2821" max="2821" width="17.42578125" style="177" customWidth="1"/>
    <col min="2822" max="2823" width="16.7109375" style="177" bestFit="1" customWidth="1"/>
    <col min="2824" max="2824" width="4.5703125" style="177" bestFit="1" customWidth="1"/>
    <col min="2825" max="2825" width="16.7109375" style="177" bestFit="1" customWidth="1"/>
    <col min="2826" max="2826" width="5" style="177" bestFit="1" customWidth="1"/>
    <col min="2827" max="2827" width="16.7109375" style="177" bestFit="1" customWidth="1"/>
    <col min="2828" max="2828" width="4.5703125" style="177" bestFit="1" customWidth="1"/>
    <col min="2829" max="2829" width="16" style="177" bestFit="1" customWidth="1"/>
    <col min="2830" max="3072" width="10.7109375" style="177"/>
    <col min="3073" max="3073" width="44.42578125" style="177" customWidth="1"/>
    <col min="3074" max="3074" width="20" style="177" customWidth="1"/>
    <col min="3075" max="3075" width="19.5703125" style="177" customWidth="1"/>
    <col min="3076" max="3076" width="19.28515625" style="177" customWidth="1"/>
    <col min="3077" max="3077" width="17.42578125" style="177" customWidth="1"/>
    <col min="3078" max="3079" width="16.7109375" style="177" bestFit="1" customWidth="1"/>
    <col min="3080" max="3080" width="4.5703125" style="177" bestFit="1" customWidth="1"/>
    <col min="3081" max="3081" width="16.7109375" style="177" bestFit="1" customWidth="1"/>
    <col min="3082" max="3082" width="5" style="177" bestFit="1" customWidth="1"/>
    <col min="3083" max="3083" width="16.7109375" style="177" bestFit="1" customWidth="1"/>
    <col min="3084" max="3084" width="4.5703125" style="177" bestFit="1" customWidth="1"/>
    <col min="3085" max="3085" width="16" style="177" bestFit="1" customWidth="1"/>
    <col min="3086" max="3328" width="10.7109375" style="177"/>
    <col min="3329" max="3329" width="44.42578125" style="177" customWidth="1"/>
    <col min="3330" max="3330" width="20" style="177" customWidth="1"/>
    <col min="3331" max="3331" width="19.5703125" style="177" customWidth="1"/>
    <col min="3332" max="3332" width="19.28515625" style="177" customWidth="1"/>
    <col min="3333" max="3333" width="17.42578125" style="177" customWidth="1"/>
    <col min="3334" max="3335" width="16.7109375" style="177" bestFit="1" customWidth="1"/>
    <col min="3336" max="3336" width="4.5703125" style="177" bestFit="1" customWidth="1"/>
    <col min="3337" max="3337" width="16.7109375" style="177" bestFit="1" customWidth="1"/>
    <col min="3338" max="3338" width="5" style="177" bestFit="1" customWidth="1"/>
    <col min="3339" max="3339" width="16.7109375" style="177" bestFit="1" customWidth="1"/>
    <col min="3340" max="3340" width="4.5703125" style="177" bestFit="1" customWidth="1"/>
    <col min="3341" max="3341" width="16" style="177" bestFit="1" customWidth="1"/>
    <col min="3342" max="3584" width="10.7109375" style="177"/>
    <col min="3585" max="3585" width="44.42578125" style="177" customWidth="1"/>
    <col min="3586" max="3586" width="20" style="177" customWidth="1"/>
    <col min="3587" max="3587" width="19.5703125" style="177" customWidth="1"/>
    <col min="3588" max="3588" width="19.28515625" style="177" customWidth="1"/>
    <col min="3589" max="3589" width="17.42578125" style="177" customWidth="1"/>
    <col min="3590" max="3591" width="16.7109375" style="177" bestFit="1" customWidth="1"/>
    <col min="3592" max="3592" width="4.5703125" style="177" bestFit="1" customWidth="1"/>
    <col min="3593" max="3593" width="16.7109375" style="177" bestFit="1" customWidth="1"/>
    <col min="3594" max="3594" width="5" style="177" bestFit="1" customWidth="1"/>
    <col min="3595" max="3595" width="16.7109375" style="177" bestFit="1" customWidth="1"/>
    <col min="3596" max="3596" width="4.5703125" style="177" bestFit="1" customWidth="1"/>
    <col min="3597" max="3597" width="16" style="177" bestFit="1" customWidth="1"/>
    <col min="3598" max="3840" width="10.7109375" style="177"/>
    <col min="3841" max="3841" width="44.42578125" style="177" customWidth="1"/>
    <col min="3842" max="3842" width="20" style="177" customWidth="1"/>
    <col min="3843" max="3843" width="19.5703125" style="177" customWidth="1"/>
    <col min="3844" max="3844" width="19.28515625" style="177" customWidth="1"/>
    <col min="3845" max="3845" width="17.42578125" style="177" customWidth="1"/>
    <col min="3846" max="3847" width="16.7109375" style="177" bestFit="1" customWidth="1"/>
    <col min="3848" max="3848" width="4.5703125" style="177" bestFit="1" customWidth="1"/>
    <col min="3849" max="3849" width="16.7109375" style="177" bestFit="1" customWidth="1"/>
    <col min="3850" max="3850" width="5" style="177" bestFit="1" customWidth="1"/>
    <col min="3851" max="3851" width="16.7109375" style="177" bestFit="1" customWidth="1"/>
    <col min="3852" max="3852" width="4.5703125" style="177" bestFit="1" customWidth="1"/>
    <col min="3853" max="3853" width="16" style="177" bestFit="1" customWidth="1"/>
    <col min="3854" max="4096" width="10.7109375" style="177"/>
    <col min="4097" max="4097" width="44.42578125" style="177" customWidth="1"/>
    <col min="4098" max="4098" width="20" style="177" customWidth="1"/>
    <col min="4099" max="4099" width="19.5703125" style="177" customWidth="1"/>
    <col min="4100" max="4100" width="19.28515625" style="177" customWidth="1"/>
    <col min="4101" max="4101" width="17.42578125" style="177" customWidth="1"/>
    <col min="4102" max="4103" width="16.7109375" style="177" bestFit="1" customWidth="1"/>
    <col min="4104" max="4104" width="4.5703125" style="177" bestFit="1" customWidth="1"/>
    <col min="4105" max="4105" width="16.7109375" style="177" bestFit="1" customWidth="1"/>
    <col min="4106" max="4106" width="5" style="177" bestFit="1" customWidth="1"/>
    <col min="4107" max="4107" width="16.7109375" style="177" bestFit="1" customWidth="1"/>
    <col min="4108" max="4108" width="4.5703125" style="177" bestFit="1" customWidth="1"/>
    <col min="4109" max="4109" width="16" style="177" bestFit="1" customWidth="1"/>
    <col min="4110" max="4352" width="10.7109375" style="177"/>
    <col min="4353" max="4353" width="44.42578125" style="177" customWidth="1"/>
    <col min="4354" max="4354" width="20" style="177" customWidth="1"/>
    <col min="4355" max="4355" width="19.5703125" style="177" customWidth="1"/>
    <col min="4356" max="4356" width="19.28515625" style="177" customWidth="1"/>
    <col min="4357" max="4357" width="17.42578125" style="177" customWidth="1"/>
    <col min="4358" max="4359" width="16.7109375" style="177" bestFit="1" customWidth="1"/>
    <col min="4360" max="4360" width="4.5703125" style="177" bestFit="1" customWidth="1"/>
    <col min="4361" max="4361" width="16.7109375" style="177" bestFit="1" customWidth="1"/>
    <col min="4362" max="4362" width="5" style="177" bestFit="1" customWidth="1"/>
    <col min="4363" max="4363" width="16.7109375" style="177" bestFit="1" customWidth="1"/>
    <col min="4364" max="4364" width="4.5703125" style="177" bestFit="1" customWidth="1"/>
    <col min="4365" max="4365" width="16" style="177" bestFit="1" customWidth="1"/>
    <col min="4366" max="4608" width="10.7109375" style="177"/>
    <col min="4609" max="4609" width="44.42578125" style="177" customWidth="1"/>
    <col min="4610" max="4610" width="20" style="177" customWidth="1"/>
    <col min="4611" max="4611" width="19.5703125" style="177" customWidth="1"/>
    <col min="4612" max="4612" width="19.28515625" style="177" customWidth="1"/>
    <col min="4613" max="4613" width="17.42578125" style="177" customWidth="1"/>
    <col min="4614" max="4615" width="16.7109375" style="177" bestFit="1" customWidth="1"/>
    <col min="4616" max="4616" width="4.5703125" style="177" bestFit="1" customWidth="1"/>
    <col min="4617" max="4617" width="16.7109375" style="177" bestFit="1" customWidth="1"/>
    <col min="4618" max="4618" width="5" style="177" bestFit="1" customWidth="1"/>
    <col min="4619" max="4619" width="16.7109375" style="177" bestFit="1" customWidth="1"/>
    <col min="4620" max="4620" width="4.5703125" style="177" bestFit="1" customWidth="1"/>
    <col min="4621" max="4621" width="16" style="177" bestFit="1" customWidth="1"/>
    <col min="4622" max="4864" width="10.7109375" style="177"/>
    <col min="4865" max="4865" width="44.42578125" style="177" customWidth="1"/>
    <col min="4866" max="4866" width="20" style="177" customWidth="1"/>
    <col min="4867" max="4867" width="19.5703125" style="177" customWidth="1"/>
    <col min="4868" max="4868" width="19.28515625" style="177" customWidth="1"/>
    <col min="4869" max="4869" width="17.42578125" style="177" customWidth="1"/>
    <col min="4870" max="4871" width="16.7109375" style="177" bestFit="1" customWidth="1"/>
    <col min="4872" max="4872" width="4.5703125" style="177" bestFit="1" customWidth="1"/>
    <col min="4873" max="4873" width="16.7109375" style="177" bestFit="1" customWidth="1"/>
    <col min="4874" max="4874" width="5" style="177" bestFit="1" customWidth="1"/>
    <col min="4875" max="4875" width="16.7109375" style="177" bestFit="1" customWidth="1"/>
    <col min="4876" max="4876" width="4.5703125" style="177" bestFit="1" customWidth="1"/>
    <col min="4877" max="4877" width="16" style="177" bestFit="1" customWidth="1"/>
    <col min="4878" max="5120" width="10.7109375" style="177"/>
    <col min="5121" max="5121" width="44.42578125" style="177" customWidth="1"/>
    <col min="5122" max="5122" width="20" style="177" customWidth="1"/>
    <col min="5123" max="5123" width="19.5703125" style="177" customWidth="1"/>
    <col min="5124" max="5124" width="19.28515625" style="177" customWidth="1"/>
    <col min="5125" max="5125" width="17.42578125" style="177" customWidth="1"/>
    <col min="5126" max="5127" width="16.7109375" style="177" bestFit="1" customWidth="1"/>
    <col min="5128" max="5128" width="4.5703125" style="177" bestFit="1" customWidth="1"/>
    <col min="5129" max="5129" width="16.7109375" style="177" bestFit="1" customWidth="1"/>
    <col min="5130" max="5130" width="5" style="177" bestFit="1" customWidth="1"/>
    <col min="5131" max="5131" width="16.7109375" style="177" bestFit="1" customWidth="1"/>
    <col min="5132" max="5132" width="4.5703125" style="177" bestFit="1" customWidth="1"/>
    <col min="5133" max="5133" width="16" style="177" bestFit="1" customWidth="1"/>
    <col min="5134" max="5376" width="10.7109375" style="177"/>
    <col min="5377" max="5377" width="44.42578125" style="177" customWidth="1"/>
    <col min="5378" max="5378" width="20" style="177" customWidth="1"/>
    <col min="5379" max="5379" width="19.5703125" style="177" customWidth="1"/>
    <col min="5380" max="5380" width="19.28515625" style="177" customWidth="1"/>
    <col min="5381" max="5381" width="17.42578125" style="177" customWidth="1"/>
    <col min="5382" max="5383" width="16.7109375" style="177" bestFit="1" customWidth="1"/>
    <col min="5384" max="5384" width="4.5703125" style="177" bestFit="1" customWidth="1"/>
    <col min="5385" max="5385" width="16.7109375" style="177" bestFit="1" customWidth="1"/>
    <col min="5386" max="5386" width="5" style="177" bestFit="1" customWidth="1"/>
    <col min="5387" max="5387" width="16.7109375" style="177" bestFit="1" customWidth="1"/>
    <col min="5388" max="5388" width="4.5703125" style="177" bestFit="1" customWidth="1"/>
    <col min="5389" max="5389" width="16" style="177" bestFit="1" customWidth="1"/>
    <col min="5390" max="5632" width="10.7109375" style="177"/>
    <col min="5633" max="5633" width="44.42578125" style="177" customWidth="1"/>
    <col min="5634" max="5634" width="20" style="177" customWidth="1"/>
    <col min="5635" max="5635" width="19.5703125" style="177" customWidth="1"/>
    <col min="5636" max="5636" width="19.28515625" style="177" customWidth="1"/>
    <col min="5637" max="5637" width="17.42578125" style="177" customWidth="1"/>
    <col min="5638" max="5639" width="16.7109375" style="177" bestFit="1" customWidth="1"/>
    <col min="5640" max="5640" width="4.5703125" style="177" bestFit="1" customWidth="1"/>
    <col min="5641" max="5641" width="16.7109375" style="177" bestFit="1" customWidth="1"/>
    <col min="5642" max="5642" width="5" style="177" bestFit="1" customWidth="1"/>
    <col min="5643" max="5643" width="16.7109375" style="177" bestFit="1" customWidth="1"/>
    <col min="5644" max="5644" width="4.5703125" style="177" bestFit="1" customWidth="1"/>
    <col min="5645" max="5645" width="16" style="177" bestFit="1" customWidth="1"/>
    <col min="5646" max="5888" width="10.7109375" style="177"/>
    <col min="5889" max="5889" width="44.42578125" style="177" customWidth="1"/>
    <col min="5890" max="5890" width="20" style="177" customWidth="1"/>
    <col min="5891" max="5891" width="19.5703125" style="177" customWidth="1"/>
    <col min="5892" max="5892" width="19.28515625" style="177" customWidth="1"/>
    <col min="5893" max="5893" width="17.42578125" style="177" customWidth="1"/>
    <col min="5894" max="5895" width="16.7109375" style="177" bestFit="1" customWidth="1"/>
    <col min="5896" max="5896" width="4.5703125" style="177" bestFit="1" customWidth="1"/>
    <col min="5897" max="5897" width="16.7109375" style="177" bestFit="1" customWidth="1"/>
    <col min="5898" max="5898" width="5" style="177" bestFit="1" customWidth="1"/>
    <col min="5899" max="5899" width="16.7109375" style="177" bestFit="1" customWidth="1"/>
    <col min="5900" max="5900" width="4.5703125" style="177" bestFit="1" customWidth="1"/>
    <col min="5901" max="5901" width="16" style="177" bestFit="1" customWidth="1"/>
    <col min="5902" max="6144" width="10.7109375" style="177"/>
    <col min="6145" max="6145" width="44.42578125" style="177" customWidth="1"/>
    <col min="6146" max="6146" width="20" style="177" customWidth="1"/>
    <col min="6147" max="6147" width="19.5703125" style="177" customWidth="1"/>
    <col min="6148" max="6148" width="19.28515625" style="177" customWidth="1"/>
    <col min="6149" max="6149" width="17.42578125" style="177" customWidth="1"/>
    <col min="6150" max="6151" width="16.7109375" style="177" bestFit="1" customWidth="1"/>
    <col min="6152" max="6152" width="4.5703125" style="177" bestFit="1" customWidth="1"/>
    <col min="6153" max="6153" width="16.7109375" style="177" bestFit="1" customWidth="1"/>
    <col min="6154" max="6154" width="5" style="177" bestFit="1" customWidth="1"/>
    <col min="6155" max="6155" width="16.7109375" style="177" bestFit="1" customWidth="1"/>
    <col min="6156" max="6156" width="4.5703125" style="177" bestFit="1" customWidth="1"/>
    <col min="6157" max="6157" width="16" style="177" bestFit="1" customWidth="1"/>
    <col min="6158" max="6400" width="10.7109375" style="177"/>
    <col min="6401" max="6401" width="44.42578125" style="177" customWidth="1"/>
    <col min="6402" max="6402" width="20" style="177" customWidth="1"/>
    <col min="6403" max="6403" width="19.5703125" style="177" customWidth="1"/>
    <col min="6404" max="6404" width="19.28515625" style="177" customWidth="1"/>
    <col min="6405" max="6405" width="17.42578125" style="177" customWidth="1"/>
    <col min="6406" max="6407" width="16.7109375" style="177" bestFit="1" customWidth="1"/>
    <col min="6408" max="6408" width="4.5703125" style="177" bestFit="1" customWidth="1"/>
    <col min="6409" max="6409" width="16.7109375" style="177" bestFit="1" customWidth="1"/>
    <col min="6410" max="6410" width="5" style="177" bestFit="1" customWidth="1"/>
    <col min="6411" max="6411" width="16.7109375" style="177" bestFit="1" customWidth="1"/>
    <col min="6412" max="6412" width="4.5703125" style="177" bestFit="1" customWidth="1"/>
    <col min="6413" max="6413" width="16" style="177" bestFit="1" customWidth="1"/>
    <col min="6414" max="6656" width="10.7109375" style="177"/>
    <col min="6657" max="6657" width="44.42578125" style="177" customWidth="1"/>
    <col min="6658" max="6658" width="20" style="177" customWidth="1"/>
    <col min="6659" max="6659" width="19.5703125" style="177" customWidth="1"/>
    <col min="6660" max="6660" width="19.28515625" style="177" customWidth="1"/>
    <col min="6661" max="6661" width="17.42578125" style="177" customWidth="1"/>
    <col min="6662" max="6663" width="16.7109375" style="177" bestFit="1" customWidth="1"/>
    <col min="6664" max="6664" width="4.5703125" style="177" bestFit="1" customWidth="1"/>
    <col min="6665" max="6665" width="16.7109375" style="177" bestFit="1" customWidth="1"/>
    <col min="6666" max="6666" width="5" style="177" bestFit="1" customWidth="1"/>
    <col min="6667" max="6667" width="16.7109375" style="177" bestFit="1" customWidth="1"/>
    <col min="6668" max="6668" width="4.5703125" style="177" bestFit="1" customWidth="1"/>
    <col min="6669" max="6669" width="16" style="177" bestFit="1" customWidth="1"/>
    <col min="6670" max="6912" width="10.7109375" style="177"/>
    <col min="6913" max="6913" width="44.42578125" style="177" customWidth="1"/>
    <col min="6914" max="6914" width="20" style="177" customWidth="1"/>
    <col min="6915" max="6915" width="19.5703125" style="177" customWidth="1"/>
    <col min="6916" max="6916" width="19.28515625" style="177" customWidth="1"/>
    <col min="6917" max="6917" width="17.42578125" style="177" customWidth="1"/>
    <col min="6918" max="6919" width="16.7109375" style="177" bestFit="1" customWidth="1"/>
    <col min="6920" max="6920" width="4.5703125" style="177" bestFit="1" customWidth="1"/>
    <col min="6921" max="6921" width="16.7109375" style="177" bestFit="1" customWidth="1"/>
    <col min="6922" max="6922" width="5" style="177" bestFit="1" customWidth="1"/>
    <col min="6923" max="6923" width="16.7109375" style="177" bestFit="1" customWidth="1"/>
    <col min="6924" max="6924" width="4.5703125" style="177" bestFit="1" customWidth="1"/>
    <col min="6925" max="6925" width="16" style="177" bestFit="1" customWidth="1"/>
    <col min="6926" max="7168" width="10.7109375" style="177"/>
    <col min="7169" max="7169" width="44.42578125" style="177" customWidth="1"/>
    <col min="7170" max="7170" width="20" style="177" customWidth="1"/>
    <col min="7171" max="7171" width="19.5703125" style="177" customWidth="1"/>
    <col min="7172" max="7172" width="19.28515625" style="177" customWidth="1"/>
    <col min="7173" max="7173" width="17.42578125" style="177" customWidth="1"/>
    <col min="7174" max="7175" width="16.7109375" style="177" bestFit="1" customWidth="1"/>
    <col min="7176" max="7176" width="4.5703125" style="177" bestFit="1" customWidth="1"/>
    <col min="7177" max="7177" width="16.7109375" style="177" bestFit="1" customWidth="1"/>
    <col min="7178" max="7178" width="5" style="177" bestFit="1" customWidth="1"/>
    <col min="7179" max="7179" width="16.7109375" style="177" bestFit="1" customWidth="1"/>
    <col min="7180" max="7180" width="4.5703125" style="177" bestFit="1" customWidth="1"/>
    <col min="7181" max="7181" width="16" style="177" bestFit="1" customWidth="1"/>
    <col min="7182" max="7424" width="10.7109375" style="177"/>
    <col min="7425" max="7425" width="44.42578125" style="177" customWidth="1"/>
    <col min="7426" max="7426" width="20" style="177" customWidth="1"/>
    <col min="7427" max="7427" width="19.5703125" style="177" customWidth="1"/>
    <col min="7428" max="7428" width="19.28515625" style="177" customWidth="1"/>
    <col min="7429" max="7429" width="17.42578125" style="177" customWidth="1"/>
    <col min="7430" max="7431" width="16.7109375" style="177" bestFit="1" customWidth="1"/>
    <col min="7432" max="7432" width="4.5703125" style="177" bestFit="1" customWidth="1"/>
    <col min="7433" max="7433" width="16.7109375" style="177" bestFit="1" customWidth="1"/>
    <col min="7434" max="7434" width="5" style="177" bestFit="1" customWidth="1"/>
    <col min="7435" max="7435" width="16.7109375" style="177" bestFit="1" customWidth="1"/>
    <col min="7436" max="7436" width="4.5703125" style="177" bestFit="1" customWidth="1"/>
    <col min="7437" max="7437" width="16" style="177" bestFit="1" customWidth="1"/>
    <col min="7438" max="7680" width="10.7109375" style="177"/>
    <col min="7681" max="7681" width="44.42578125" style="177" customWidth="1"/>
    <col min="7682" max="7682" width="20" style="177" customWidth="1"/>
    <col min="7683" max="7683" width="19.5703125" style="177" customWidth="1"/>
    <col min="7684" max="7684" width="19.28515625" style="177" customWidth="1"/>
    <col min="7685" max="7685" width="17.42578125" style="177" customWidth="1"/>
    <col min="7686" max="7687" width="16.7109375" style="177" bestFit="1" customWidth="1"/>
    <col min="7688" max="7688" width="4.5703125" style="177" bestFit="1" customWidth="1"/>
    <col min="7689" max="7689" width="16.7109375" style="177" bestFit="1" customWidth="1"/>
    <col min="7690" max="7690" width="5" style="177" bestFit="1" customWidth="1"/>
    <col min="7691" max="7691" width="16.7109375" style="177" bestFit="1" customWidth="1"/>
    <col min="7692" max="7692" width="4.5703125" style="177" bestFit="1" customWidth="1"/>
    <col min="7693" max="7693" width="16" style="177" bestFit="1" customWidth="1"/>
    <col min="7694" max="7936" width="10.7109375" style="177"/>
    <col min="7937" max="7937" width="44.42578125" style="177" customWidth="1"/>
    <col min="7938" max="7938" width="20" style="177" customWidth="1"/>
    <col min="7939" max="7939" width="19.5703125" style="177" customWidth="1"/>
    <col min="7940" max="7940" width="19.28515625" style="177" customWidth="1"/>
    <col min="7941" max="7941" width="17.42578125" style="177" customWidth="1"/>
    <col min="7942" max="7943" width="16.7109375" style="177" bestFit="1" customWidth="1"/>
    <col min="7944" max="7944" width="4.5703125" style="177" bestFit="1" customWidth="1"/>
    <col min="7945" max="7945" width="16.7109375" style="177" bestFit="1" customWidth="1"/>
    <col min="7946" max="7946" width="5" style="177" bestFit="1" customWidth="1"/>
    <col min="7947" max="7947" width="16.7109375" style="177" bestFit="1" customWidth="1"/>
    <col min="7948" max="7948" width="4.5703125" style="177" bestFit="1" customWidth="1"/>
    <col min="7949" max="7949" width="16" style="177" bestFit="1" customWidth="1"/>
    <col min="7950" max="8192" width="10.7109375" style="177"/>
    <col min="8193" max="8193" width="44.42578125" style="177" customWidth="1"/>
    <col min="8194" max="8194" width="20" style="177" customWidth="1"/>
    <col min="8195" max="8195" width="19.5703125" style="177" customWidth="1"/>
    <col min="8196" max="8196" width="19.28515625" style="177" customWidth="1"/>
    <col min="8197" max="8197" width="17.42578125" style="177" customWidth="1"/>
    <col min="8198" max="8199" width="16.7109375" style="177" bestFit="1" customWidth="1"/>
    <col min="8200" max="8200" width="4.5703125" style="177" bestFit="1" customWidth="1"/>
    <col min="8201" max="8201" width="16.7109375" style="177" bestFit="1" customWidth="1"/>
    <col min="8202" max="8202" width="5" style="177" bestFit="1" customWidth="1"/>
    <col min="8203" max="8203" width="16.7109375" style="177" bestFit="1" customWidth="1"/>
    <col min="8204" max="8204" width="4.5703125" style="177" bestFit="1" customWidth="1"/>
    <col min="8205" max="8205" width="16" style="177" bestFit="1" customWidth="1"/>
    <col min="8206" max="8448" width="10.7109375" style="177"/>
    <col min="8449" max="8449" width="44.42578125" style="177" customWidth="1"/>
    <col min="8450" max="8450" width="20" style="177" customWidth="1"/>
    <col min="8451" max="8451" width="19.5703125" style="177" customWidth="1"/>
    <col min="8452" max="8452" width="19.28515625" style="177" customWidth="1"/>
    <col min="8453" max="8453" width="17.42578125" style="177" customWidth="1"/>
    <col min="8454" max="8455" width="16.7109375" style="177" bestFit="1" customWidth="1"/>
    <col min="8456" max="8456" width="4.5703125" style="177" bestFit="1" customWidth="1"/>
    <col min="8457" max="8457" width="16.7109375" style="177" bestFit="1" customWidth="1"/>
    <col min="8458" max="8458" width="5" style="177" bestFit="1" customWidth="1"/>
    <col min="8459" max="8459" width="16.7109375" style="177" bestFit="1" customWidth="1"/>
    <col min="8460" max="8460" width="4.5703125" style="177" bestFit="1" customWidth="1"/>
    <col min="8461" max="8461" width="16" style="177" bestFit="1" customWidth="1"/>
    <col min="8462" max="8704" width="10.7109375" style="177"/>
    <col min="8705" max="8705" width="44.42578125" style="177" customWidth="1"/>
    <col min="8706" max="8706" width="20" style="177" customWidth="1"/>
    <col min="8707" max="8707" width="19.5703125" style="177" customWidth="1"/>
    <col min="8708" max="8708" width="19.28515625" style="177" customWidth="1"/>
    <col min="8709" max="8709" width="17.42578125" style="177" customWidth="1"/>
    <col min="8710" max="8711" width="16.7109375" style="177" bestFit="1" customWidth="1"/>
    <col min="8712" max="8712" width="4.5703125" style="177" bestFit="1" customWidth="1"/>
    <col min="8713" max="8713" width="16.7109375" style="177" bestFit="1" customWidth="1"/>
    <col min="8714" max="8714" width="5" style="177" bestFit="1" customWidth="1"/>
    <col min="8715" max="8715" width="16.7109375" style="177" bestFit="1" customWidth="1"/>
    <col min="8716" max="8716" width="4.5703125" style="177" bestFit="1" customWidth="1"/>
    <col min="8717" max="8717" width="16" style="177" bestFit="1" customWidth="1"/>
    <col min="8718" max="8960" width="10.7109375" style="177"/>
    <col min="8961" max="8961" width="44.42578125" style="177" customWidth="1"/>
    <col min="8962" max="8962" width="20" style="177" customWidth="1"/>
    <col min="8963" max="8963" width="19.5703125" style="177" customWidth="1"/>
    <col min="8964" max="8964" width="19.28515625" style="177" customWidth="1"/>
    <col min="8965" max="8965" width="17.42578125" style="177" customWidth="1"/>
    <col min="8966" max="8967" width="16.7109375" style="177" bestFit="1" customWidth="1"/>
    <col min="8968" max="8968" width="4.5703125" style="177" bestFit="1" customWidth="1"/>
    <col min="8969" max="8969" width="16.7109375" style="177" bestFit="1" customWidth="1"/>
    <col min="8970" max="8970" width="5" style="177" bestFit="1" customWidth="1"/>
    <col min="8971" max="8971" width="16.7109375" style="177" bestFit="1" customWidth="1"/>
    <col min="8972" max="8972" width="4.5703125" style="177" bestFit="1" customWidth="1"/>
    <col min="8973" max="8973" width="16" style="177" bestFit="1" customWidth="1"/>
    <col min="8974" max="9216" width="10.7109375" style="177"/>
    <col min="9217" max="9217" width="44.42578125" style="177" customWidth="1"/>
    <col min="9218" max="9218" width="20" style="177" customWidth="1"/>
    <col min="9219" max="9219" width="19.5703125" style="177" customWidth="1"/>
    <col min="9220" max="9220" width="19.28515625" style="177" customWidth="1"/>
    <col min="9221" max="9221" width="17.42578125" style="177" customWidth="1"/>
    <col min="9222" max="9223" width="16.7109375" style="177" bestFit="1" customWidth="1"/>
    <col min="9224" max="9224" width="4.5703125" style="177" bestFit="1" customWidth="1"/>
    <col min="9225" max="9225" width="16.7109375" style="177" bestFit="1" customWidth="1"/>
    <col min="9226" max="9226" width="5" style="177" bestFit="1" customWidth="1"/>
    <col min="9227" max="9227" width="16.7109375" style="177" bestFit="1" customWidth="1"/>
    <col min="9228" max="9228" width="4.5703125" style="177" bestFit="1" customWidth="1"/>
    <col min="9229" max="9229" width="16" style="177" bestFit="1" customWidth="1"/>
    <col min="9230" max="9472" width="10.7109375" style="177"/>
    <col min="9473" max="9473" width="44.42578125" style="177" customWidth="1"/>
    <col min="9474" max="9474" width="20" style="177" customWidth="1"/>
    <col min="9475" max="9475" width="19.5703125" style="177" customWidth="1"/>
    <col min="9476" max="9476" width="19.28515625" style="177" customWidth="1"/>
    <col min="9477" max="9477" width="17.42578125" style="177" customWidth="1"/>
    <col min="9478" max="9479" width="16.7109375" style="177" bestFit="1" customWidth="1"/>
    <col min="9480" max="9480" width="4.5703125" style="177" bestFit="1" customWidth="1"/>
    <col min="9481" max="9481" width="16.7109375" style="177" bestFit="1" customWidth="1"/>
    <col min="9482" max="9482" width="5" style="177" bestFit="1" customWidth="1"/>
    <col min="9483" max="9483" width="16.7109375" style="177" bestFit="1" customWidth="1"/>
    <col min="9484" max="9484" width="4.5703125" style="177" bestFit="1" customWidth="1"/>
    <col min="9485" max="9485" width="16" style="177" bestFit="1" customWidth="1"/>
    <col min="9486" max="9728" width="10.7109375" style="177"/>
    <col min="9729" max="9729" width="44.42578125" style="177" customWidth="1"/>
    <col min="9730" max="9730" width="20" style="177" customWidth="1"/>
    <col min="9731" max="9731" width="19.5703125" style="177" customWidth="1"/>
    <col min="9732" max="9732" width="19.28515625" style="177" customWidth="1"/>
    <col min="9733" max="9733" width="17.42578125" style="177" customWidth="1"/>
    <col min="9734" max="9735" width="16.7109375" style="177" bestFit="1" customWidth="1"/>
    <col min="9736" max="9736" width="4.5703125" style="177" bestFit="1" customWidth="1"/>
    <col min="9737" max="9737" width="16.7109375" style="177" bestFit="1" customWidth="1"/>
    <col min="9738" max="9738" width="5" style="177" bestFit="1" customWidth="1"/>
    <col min="9739" max="9739" width="16.7109375" style="177" bestFit="1" customWidth="1"/>
    <col min="9740" max="9740" width="4.5703125" style="177" bestFit="1" customWidth="1"/>
    <col min="9741" max="9741" width="16" style="177" bestFit="1" customWidth="1"/>
    <col min="9742" max="9984" width="10.7109375" style="177"/>
    <col min="9985" max="9985" width="44.42578125" style="177" customWidth="1"/>
    <col min="9986" max="9986" width="20" style="177" customWidth="1"/>
    <col min="9987" max="9987" width="19.5703125" style="177" customWidth="1"/>
    <col min="9988" max="9988" width="19.28515625" style="177" customWidth="1"/>
    <col min="9989" max="9989" width="17.42578125" style="177" customWidth="1"/>
    <col min="9990" max="9991" width="16.7109375" style="177" bestFit="1" customWidth="1"/>
    <col min="9992" max="9992" width="4.5703125" style="177" bestFit="1" customWidth="1"/>
    <col min="9993" max="9993" width="16.7109375" style="177" bestFit="1" customWidth="1"/>
    <col min="9994" max="9994" width="5" style="177" bestFit="1" customWidth="1"/>
    <col min="9995" max="9995" width="16.7109375" style="177" bestFit="1" customWidth="1"/>
    <col min="9996" max="9996" width="4.5703125" style="177" bestFit="1" customWidth="1"/>
    <col min="9997" max="9997" width="16" style="177" bestFit="1" customWidth="1"/>
    <col min="9998" max="10240" width="10.7109375" style="177"/>
    <col min="10241" max="10241" width="44.42578125" style="177" customWidth="1"/>
    <col min="10242" max="10242" width="20" style="177" customWidth="1"/>
    <col min="10243" max="10243" width="19.5703125" style="177" customWidth="1"/>
    <col min="10244" max="10244" width="19.28515625" style="177" customWidth="1"/>
    <col min="10245" max="10245" width="17.42578125" style="177" customWidth="1"/>
    <col min="10246" max="10247" width="16.7109375" style="177" bestFit="1" customWidth="1"/>
    <col min="10248" max="10248" width="4.5703125" style="177" bestFit="1" customWidth="1"/>
    <col min="10249" max="10249" width="16.7109375" style="177" bestFit="1" customWidth="1"/>
    <col min="10250" max="10250" width="5" style="177" bestFit="1" customWidth="1"/>
    <col min="10251" max="10251" width="16.7109375" style="177" bestFit="1" customWidth="1"/>
    <col min="10252" max="10252" width="4.5703125" style="177" bestFit="1" customWidth="1"/>
    <col min="10253" max="10253" width="16" style="177" bestFit="1" customWidth="1"/>
    <col min="10254" max="10496" width="10.7109375" style="177"/>
    <col min="10497" max="10497" width="44.42578125" style="177" customWidth="1"/>
    <col min="10498" max="10498" width="20" style="177" customWidth="1"/>
    <col min="10499" max="10499" width="19.5703125" style="177" customWidth="1"/>
    <col min="10500" max="10500" width="19.28515625" style="177" customWidth="1"/>
    <col min="10501" max="10501" width="17.42578125" style="177" customWidth="1"/>
    <col min="10502" max="10503" width="16.7109375" style="177" bestFit="1" customWidth="1"/>
    <col min="10504" max="10504" width="4.5703125" style="177" bestFit="1" customWidth="1"/>
    <col min="10505" max="10505" width="16.7109375" style="177" bestFit="1" customWidth="1"/>
    <col min="10506" max="10506" width="5" style="177" bestFit="1" customWidth="1"/>
    <col min="10507" max="10507" width="16.7109375" style="177" bestFit="1" customWidth="1"/>
    <col min="10508" max="10508" width="4.5703125" style="177" bestFit="1" customWidth="1"/>
    <col min="10509" max="10509" width="16" style="177" bestFit="1" customWidth="1"/>
    <col min="10510" max="10752" width="10.7109375" style="177"/>
    <col min="10753" max="10753" width="44.42578125" style="177" customWidth="1"/>
    <col min="10754" max="10754" width="20" style="177" customWidth="1"/>
    <col min="10755" max="10755" width="19.5703125" style="177" customWidth="1"/>
    <col min="10756" max="10756" width="19.28515625" style="177" customWidth="1"/>
    <col min="10757" max="10757" width="17.42578125" style="177" customWidth="1"/>
    <col min="10758" max="10759" width="16.7109375" style="177" bestFit="1" customWidth="1"/>
    <col min="10760" max="10760" width="4.5703125" style="177" bestFit="1" customWidth="1"/>
    <col min="10761" max="10761" width="16.7109375" style="177" bestFit="1" customWidth="1"/>
    <col min="10762" max="10762" width="5" style="177" bestFit="1" customWidth="1"/>
    <col min="10763" max="10763" width="16.7109375" style="177" bestFit="1" customWidth="1"/>
    <col min="10764" max="10764" width="4.5703125" style="177" bestFit="1" customWidth="1"/>
    <col min="10765" max="10765" width="16" style="177" bestFit="1" customWidth="1"/>
    <col min="10766" max="11008" width="10.7109375" style="177"/>
    <col min="11009" max="11009" width="44.42578125" style="177" customWidth="1"/>
    <col min="11010" max="11010" width="20" style="177" customWidth="1"/>
    <col min="11011" max="11011" width="19.5703125" style="177" customWidth="1"/>
    <col min="11012" max="11012" width="19.28515625" style="177" customWidth="1"/>
    <col min="11013" max="11013" width="17.42578125" style="177" customWidth="1"/>
    <col min="11014" max="11015" width="16.7109375" style="177" bestFit="1" customWidth="1"/>
    <col min="11016" max="11016" width="4.5703125" style="177" bestFit="1" customWidth="1"/>
    <col min="11017" max="11017" width="16.7109375" style="177" bestFit="1" customWidth="1"/>
    <col min="11018" max="11018" width="5" style="177" bestFit="1" customWidth="1"/>
    <col min="11019" max="11019" width="16.7109375" style="177" bestFit="1" customWidth="1"/>
    <col min="11020" max="11020" width="4.5703125" style="177" bestFit="1" customWidth="1"/>
    <col min="11021" max="11021" width="16" style="177" bestFit="1" customWidth="1"/>
    <col min="11022" max="11264" width="10.7109375" style="177"/>
    <col min="11265" max="11265" width="44.42578125" style="177" customWidth="1"/>
    <col min="11266" max="11266" width="20" style="177" customWidth="1"/>
    <col min="11267" max="11267" width="19.5703125" style="177" customWidth="1"/>
    <col min="11268" max="11268" width="19.28515625" style="177" customWidth="1"/>
    <col min="11269" max="11269" width="17.42578125" style="177" customWidth="1"/>
    <col min="11270" max="11271" width="16.7109375" style="177" bestFit="1" customWidth="1"/>
    <col min="11272" max="11272" width="4.5703125" style="177" bestFit="1" customWidth="1"/>
    <col min="11273" max="11273" width="16.7109375" style="177" bestFit="1" customWidth="1"/>
    <col min="11274" max="11274" width="5" style="177" bestFit="1" customWidth="1"/>
    <col min="11275" max="11275" width="16.7109375" style="177" bestFit="1" customWidth="1"/>
    <col min="11276" max="11276" width="4.5703125" style="177" bestFit="1" customWidth="1"/>
    <col min="11277" max="11277" width="16" style="177" bestFit="1" customWidth="1"/>
    <col min="11278" max="11520" width="10.7109375" style="177"/>
    <col min="11521" max="11521" width="44.42578125" style="177" customWidth="1"/>
    <col min="11522" max="11522" width="20" style="177" customWidth="1"/>
    <col min="11523" max="11523" width="19.5703125" style="177" customWidth="1"/>
    <col min="11524" max="11524" width="19.28515625" style="177" customWidth="1"/>
    <col min="11525" max="11525" width="17.42578125" style="177" customWidth="1"/>
    <col min="11526" max="11527" width="16.7109375" style="177" bestFit="1" customWidth="1"/>
    <col min="11528" max="11528" width="4.5703125" style="177" bestFit="1" customWidth="1"/>
    <col min="11529" max="11529" width="16.7109375" style="177" bestFit="1" customWidth="1"/>
    <col min="11530" max="11530" width="5" style="177" bestFit="1" customWidth="1"/>
    <col min="11531" max="11531" width="16.7109375" style="177" bestFit="1" customWidth="1"/>
    <col min="11532" max="11532" width="4.5703125" style="177" bestFit="1" customWidth="1"/>
    <col min="11533" max="11533" width="16" style="177" bestFit="1" customWidth="1"/>
    <col min="11534" max="11776" width="10.7109375" style="177"/>
    <col min="11777" max="11777" width="44.42578125" style="177" customWidth="1"/>
    <col min="11778" max="11778" width="20" style="177" customWidth="1"/>
    <col min="11779" max="11779" width="19.5703125" style="177" customWidth="1"/>
    <col min="11780" max="11780" width="19.28515625" style="177" customWidth="1"/>
    <col min="11781" max="11781" width="17.42578125" style="177" customWidth="1"/>
    <col min="11782" max="11783" width="16.7109375" style="177" bestFit="1" customWidth="1"/>
    <col min="11784" max="11784" width="4.5703125" style="177" bestFit="1" customWidth="1"/>
    <col min="11785" max="11785" width="16.7109375" style="177" bestFit="1" customWidth="1"/>
    <col min="11786" max="11786" width="5" style="177" bestFit="1" customWidth="1"/>
    <col min="11787" max="11787" width="16.7109375" style="177" bestFit="1" customWidth="1"/>
    <col min="11788" max="11788" width="4.5703125" style="177" bestFit="1" customWidth="1"/>
    <col min="11789" max="11789" width="16" style="177" bestFit="1" customWidth="1"/>
    <col min="11790" max="12032" width="10.7109375" style="177"/>
    <col min="12033" max="12033" width="44.42578125" style="177" customWidth="1"/>
    <col min="12034" max="12034" width="20" style="177" customWidth="1"/>
    <col min="12035" max="12035" width="19.5703125" style="177" customWidth="1"/>
    <col min="12036" max="12036" width="19.28515625" style="177" customWidth="1"/>
    <col min="12037" max="12037" width="17.42578125" style="177" customWidth="1"/>
    <col min="12038" max="12039" width="16.7109375" style="177" bestFit="1" customWidth="1"/>
    <col min="12040" max="12040" width="4.5703125" style="177" bestFit="1" customWidth="1"/>
    <col min="12041" max="12041" width="16.7109375" style="177" bestFit="1" customWidth="1"/>
    <col min="12042" max="12042" width="5" style="177" bestFit="1" customWidth="1"/>
    <col min="12043" max="12043" width="16.7109375" style="177" bestFit="1" customWidth="1"/>
    <col min="12044" max="12044" width="4.5703125" style="177" bestFit="1" customWidth="1"/>
    <col min="12045" max="12045" width="16" style="177" bestFit="1" customWidth="1"/>
    <col min="12046" max="12288" width="10.7109375" style="177"/>
    <col min="12289" max="12289" width="44.42578125" style="177" customWidth="1"/>
    <col min="12290" max="12290" width="20" style="177" customWidth="1"/>
    <col min="12291" max="12291" width="19.5703125" style="177" customWidth="1"/>
    <col min="12292" max="12292" width="19.28515625" style="177" customWidth="1"/>
    <col min="12293" max="12293" width="17.42578125" style="177" customWidth="1"/>
    <col min="12294" max="12295" width="16.7109375" style="177" bestFit="1" customWidth="1"/>
    <col min="12296" max="12296" width="4.5703125" style="177" bestFit="1" customWidth="1"/>
    <col min="12297" max="12297" width="16.7109375" style="177" bestFit="1" customWidth="1"/>
    <col min="12298" max="12298" width="5" style="177" bestFit="1" customWidth="1"/>
    <col min="12299" max="12299" width="16.7109375" style="177" bestFit="1" customWidth="1"/>
    <col min="12300" max="12300" width="4.5703125" style="177" bestFit="1" customWidth="1"/>
    <col min="12301" max="12301" width="16" style="177" bestFit="1" customWidth="1"/>
    <col min="12302" max="12544" width="10.7109375" style="177"/>
    <col min="12545" max="12545" width="44.42578125" style="177" customWidth="1"/>
    <col min="12546" max="12546" width="20" style="177" customWidth="1"/>
    <col min="12547" max="12547" width="19.5703125" style="177" customWidth="1"/>
    <col min="12548" max="12548" width="19.28515625" style="177" customWidth="1"/>
    <col min="12549" max="12549" width="17.42578125" style="177" customWidth="1"/>
    <col min="12550" max="12551" width="16.7109375" style="177" bestFit="1" customWidth="1"/>
    <col min="12552" max="12552" width="4.5703125" style="177" bestFit="1" customWidth="1"/>
    <col min="12553" max="12553" width="16.7109375" style="177" bestFit="1" customWidth="1"/>
    <col min="12554" max="12554" width="5" style="177" bestFit="1" customWidth="1"/>
    <col min="12555" max="12555" width="16.7109375" style="177" bestFit="1" customWidth="1"/>
    <col min="12556" max="12556" width="4.5703125" style="177" bestFit="1" customWidth="1"/>
    <col min="12557" max="12557" width="16" style="177" bestFit="1" customWidth="1"/>
    <col min="12558" max="12800" width="10.7109375" style="177"/>
    <col min="12801" max="12801" width="44.42578125" style="177" customWidth="1"/>
    <col min="12802" max="12802" width="20" style="177" customWidth="1"/>
    <col min="12803" max="12803" width="19.5703125" style="177" customWidth="1"/>
    <col min="12804" max="12804" width="19.28515625" style="177" customWidth="1"/>
    <col min="12805" max="12805" width="17.42578125" style="177" customWidth="1"/>
    <col min="12806" max="12807" width="16.7109375" style="177" bestFit="1" customWidth="1"/>
    <col min="12808" max="12808" width="4.5703125" style="177" bestFit="1" customWidth="1"/>
    <col min="12809" max="12809" width="16.7109375" style="177" bestFit="1" customWidth="1"/>
    <col min="12810" max="12810" width="5" style="177" bestFit="1" customWidth="1"/>
    <col min="12811" max="12811" width="16.7109375" style="177" bestFit="1" customWidth="1"/>
    <col min="12812" max="12812" width="4.5703125" style="177" bestFit="1" customWidth="1"/>
    <col min="12813" max="12813" width="16" style="177" bestFit="1" customWidth="1"/>
    <col min="12814" max="13056" width="10.7109375" style="177"/>
    <col min="13057" max="13057" width="44.42578125" style="177" customWidth="1"/>
    <col min="13058" max="13058" width="20" style="177" customWidth="1"/>
    <col min="13059" max="13059" width="19.5703125" style="177" customWidth="1"/>
    <col min="13060" max="13060" width="19.28515625" style="177" customWidth="1"/>
    <col min="13061" max="13061" width="17.42578125" style="177" customWidth="1"/>
    <col min="13062" max="13063" width="16.7109375" style="177" bestFit="1" customWidth="1"/>
    <col min="13064" max="13064" width="4.5703125" style="177" bestFit="1" customWidth="1"/>
    <col min="13065" max="13065" width="16.7109375" style="177" bestFit="1" customWidth="1"/>
    <col min="13066" max="13066" width="5" style="177" bestFit="1" customWidth="1"/>
    <col min="13067" max="13067" width="16.7109375" style="177" bestFit="1" customWidth="1"/>
    <col min="13068" max="13068" width="4.5703125" style="177" bestFit="1" customWidth="1"/>
    <col min="13069" max="13069" width="16" style="177" bestFit="1" customWidth="1"/>
    <col min="13070" max="13312" width="10.7109375" style="177"/>
    <col min="13313" max="13313" width="44.42578125" style="177" customWidth="1"/>
    <col min="13314" max="13314" width="20" style="177" customWidth="1"/>
    <col min="13315" max="13315" width="19.5703125" style="177" customWidth="1"/>
    <col min="13316" max="13316" width="19.28515625" style="177" customWidth="1"/>
    <col min="13317" max="13317" width="17.42578125" style="177" customWidth="1"/>
    <col min="13318" max="13319" width="16.7109375" style="177" bestFit="1" customWidth="1"/>
    <col min="13320" max="13320" width="4.5703125" style="177" bestFit="1" customWidth="1"/>
    <col min="13321" max="13321" width="16.7109375" style="177" bestFit="1" customWidth="1"/>
    <col min="13322" max="13322" width="5" style="177" bestFit="1" customWidth="1"/>
    <col min="13323" max="13323" width="16.7109375" style="177" bestFit="1" customWidth="1"/>
    <col min="13324" max="13324" width="4.5703125" style="177" bestFit="1" customWidth="1"/>
    <col min="13325" max="13325" width="16" style="177" bestFit="1" customWidth="1"/>
    <col min="13326" max="13568" width="10.7109375" style="177"/>
    <col min="13569" max="13569" width="44.42578125" style="177" customWidth="1"/>
    <col min="13570" max="13570" width="20" style="177" customWidth="1"/>
    <col min="13571" max="13571" width="19.5703125" style="177" customWidth="1"/>
    <col min="13572" max="13572" width="19.28515625" style="177" customWidth="1"/>
    <col min="13573" max="13573" width="17.42578125" style="177" customWidth="1"/>
    <col min="13574" max="13575" width="16.7109375" style="177" bestFit="1" customWidth="1"/>
    <col min="13576" max="13576" width="4.5703125" style="177" bestFit="1" customWidth="1"/>
    <col min="13577" max="13577" width="16.7109375" style="177" bestFit="1" customWidth="1"/>
    <col min="13578" max="13578" width="5" style="177" bestFit="1" customWidth="1"/>
    <col min="13579" max="13579" width="16.7109375" style="177" bestFit="1" customWidth="1"/>
    <col min="13580" max="13580" width="4.5703125" style="177" bestFit="1" customWidth="1"/>
    <col min="13581" max="13581" width="16" style="177" bestFit="1" customWidth="1"/>
    <col min="13582" max="13824" width="10.7109375" style="177"/>
    <col min="13825" max="13825" width="44.42578125" style="177" customWidth="1"/>
    <col min="13826" max="13826" width="20" style="177" customWidth="1"/>
    <col min="13827" max="13827" width="19.5703125" style="177" customWidth="1"/>
    <col min="13828" max="13828" width="19.28515625" style="177" customWidth="1"/>
    <col min="13829" max="13829" width="17.42578125" style="177" customWidth="1"/>
    <col min="13830" max="13831" width="16.7109375" style="177" bestFit="1" customWidth="1"/>
    <col min="13832" max="13832" width="4.5703125" style="177" bestFit="1" customWidth="1"/>
    <col min="13833" max="13833" width="16.7109375" style="177" bestFit="1" customWidth="1"/>
    <col min="13834" max="13834" width="5" style="177" bestFit="1" customWidth="1"/>
    <col min="13835" max="13835" width="16.7109375" style="177" bestFit="1" customWidth="1"/>
    <col min="13836" max="13836" width="4.5703125" style="177" bestFit="1" customWidth="1"/>
    <col min="13837" max="13837" width="16" style="177" bestFit="1" customWidth="1"/>
    <col min="13838" max="14080" width="10.7109375" style="177"/>
    <col min="14081" max="14081" width="44.42578125" style="177" customWidth="1"/>
    <col min="14082" max="14082" width="20" style="177" customWidth="1"/>
    <col min="14083" max="14083" width="19.5703125" style="177" customWidth="1"/>
    <col min="14084" max="14084" width="19.28515625" style="177" customWidth="1"/>
    <col min="14085" max="14085" width="17.42578125" style="177" customWidth="1"/>
    <col min="14086" max="14087" width="16.7109375" style="177" bestFit="1" customWidth="1"/>
    <col min="14088" max="14088" width="4.5703125" style="177" bestFit="1" customWidth="1"/>
    <col min="14089" max="14089" width="16.7109375" style="177" bestFit="1" customWidth="1"/>
    <col min="14090" max="14090" width="5" style="177" bestFit="1" customWidth="1"/>
    <col min="14091" max="14091" width="16.7109375" style="177" bestFit="1" customWidth="1"/>
    <col min="14092" max="14092" width="4.5703125" style="177" bestFit="1" customWidth="1"/>
    <col min="14093" max="14093" width="16" style="177" bestFit="1" customWidth="1"/>
    <col min="14094" max="14336" width="10.7109375" style="177"/>
    <col min="14337" max="14337" width="44.42578125" style="177" customWidth="1"/>
    <col min="14338" max="14338" width="20" style="177" customWidth="1"/>
    <col min="14339" max="14339" width="19.5703125" style="177" customWidth="1"/>
    <col min="14340" max="14340" width="19.28515625" style="177" customWidth="1"/>
    <col min="14341" max="14341" width="17.42578125" style="177" customWidth="1"/>
    <col min="14342" max="14343" width="16.7109375" style="177" bestFit="1" customWidth="1"/>
    <col min="14344" max="14344" width="4.5703125" style="177" bestFit="1" customWidth="1"/>
    <col min="14345" max="14345" width="16.7109375" style="177" bestFit="1" customWidth="1"/>
    <col min="14346" max="14346" width="5" style="177" bestFit="1" customWidth="1"/>
    <col min="14347" max="14347" width="16.7109375" style="177" bestFit="1" customWidth="1"/>
    <col min="14348" max="14348" width="4.5703125" style="177" bestFit="1" customWidth="1"/>
    <col min="14349" max="14349" width="16" style="177" bestFit="1" customWidth="1"/>
    <col min="14350" max="14592" width="10.7109375" style="177"/>
    <col min="14593" max="14593" width="44.42578125" style="177" customWidth="1"/>
    <col min="14594" max="14594" width="20" style="177" customWidth="1"/>
    <col min="14595" max="14595" width="19.5703125" style="177" customWidth="1"/>
    <col min="14596" max="14596" width="19.28515625" style="177" customWidth="1"/>
    <col min="14597" max="14597" width="17.42578125" style="177" customWidth="1"/>
    <col min="14598" max="14599" width="16.7109375" style="177" bestFit="1" customWidth="1"/>
    <col min="14600" max="14600" width="4.5703125" style="177" bestFit="1" customWidth="1"/>
    <col min="14601" max="14601" width="16.7109375" style="177" bestFit="1" customWidth="1"/>
    <col min="14602" max="14602" width="5" style="177" bestFit="1" customWidth="1"/>
    <col min="14603" max="14603" width="16.7109375" style="177" bestFit="1" customWidth="1"/>
    <col min="14604" max="14604" width="4.5703125" style="177" bestFit="1" customWidth="1"/>
    <col min="14605" max="14605" width="16" style="177" bestFit="1" customWidth="1"/>
    <col min="14606" max="14848" width="10.7109375" style="177"/>
    <col min="14849" max="14849" width="44.42578125" style="177" customWidth="1"/>
    <col min="14850" max="14850" width="20" style="177" customWidth="1"/>
    <col min="14851" max="14851" width="19.5703125" style="177" customWidth="1"/>
    <col min="14852" max="14852" width="19.28515625" style="177" customWidth="1"/>
    <col min="14853" max="14853" width="17.42578125" style="177" customWidth="1"/>
    <col min="14854" max="14855" width="16.7109375" style="177" bestFit="1" customWidth="1"/>
    <col min="14856" max="14856" width="4.5703125" style="177" bestFit="1" customWidth="1"/>
    <col min="14857" max="14857" width="16.7109375" style="177" bestFit="1" customWidth="1"/>
    <col min="14858" max="14858" width="5" style="177" bestFit="1" customWidth="1"/>
    <col min="14859" max="14859" width="16.7109375" style="177" bestFit="1" customWidth="1"/>
    <col min="14860" max="14860" width="4.5703125" style="177" bestFit="1" customWidth="1"/>
    <col min="14861" max="14861" width="16" style="177" bestFit="1" customWidth="1"/>
    <col min="14862" max="15104" width="10.7109375" style="177"/>
    <col min="15105" max="15105" width="44.42578125" style="177" customWidth="1"/>
    <col min="15106" max="15106" width="20" style="177" customWidth="1"/>
    <col min="15107" max="15107" width="19.5703125" style="177" customWidth="1"/>
    <col min="15108" max="15108" width="19.28515625" style="177" customWidth="1"/>
    <col min="15109" max="15109" width="17.42578125" style="177" customWidth="1"/>
    <col min="15110" max="15111" width="16.7109375" style="177" bestFit="1" customWidth="1"/>
    <col min="15112" max="15112" width="4.5703125" style="177" bestFit="1" customWidth="1"/>
    <col min="15113" max="15113" width="16.7109375" style="177" bestFit="1" customWidth="1"/>
    <col min="15114" max="15114" width="5" style="177" bestFit="1" customWidth="1"/>
    <col min="15115" max="15115" width="16.7109375" style="177" bestFit="1" customWidth="1"/>
    <col min="15116" max="15116" width="4.5703125" style="177" bestFit="1" customWidth="1"/>
    <col min="15117" max="15117" width="16" style="177" bestFit="1" customWidth="1"/>
    <col min="15118" max="15360" width="10.7109375" style="177"/>
    <col min="15361" max="15361" width="44.42578125" style="177" customWidth="1"/>
    <col min="15362" max="15362" width="20" style="177" customWidth="1"/>
    <col min="15363" max="15363" width="19.5703125" style="177" customWidth="1"/>
    <col min="15364" max="15364" width="19.28515625" style="177" customWidth="1"/>
    <col min="15365" max="15365" width="17.42578125" style="177" customWidth="1"/>
    <col min="15366" max="15367" width="16.7109375" style="177" bestFit="1" customWidth="1"/>
    <col min="15368" max="15368" width="4.5703125" style="177" bestFit="1" customWidth="1"/>
    <col min="15369" max="15369" width="16.7109375" style="177" bestFit="1" customWidth="1"/>
    <col min="15370" max="15370" width="5" style="177" bestFit="1" customWidth="1"/>
    <col min="15371" max="15371" width="16.7109375" style="177" bestFit="1" customWidth="1"/>
    <col min="15372" max="15372" width="4.5703125" style="177" bestFit="1" customWidth="1"/>
    <col min="15373" max="15373" width="16" style="177" bestFit="1" customWidth="1"/>
    <col min="15374" max="15616" width="10.7109375" style="177"/>
    <col min="15617" max="15617" width="44.42578125" style="177" customWidth="1"/>
    <col min="15618" max="15618" width="20" style="177" customWidth="1"/>
    <col min="15619" max="15619" width="19.5703125" style="177" customWidth="1"/>
    <col min="15620" max="15620" width="19.28515625" style="177" customWidth="1"/>
    <col min="15621" max="15621" width="17.42578125" style="177" customWidth="1"/>
    <col min="15622" max="15623" width="16.7109375" style="177" bestFit="1" customWidth="1"/>
    <col min="15624" max="15624" width="4.5703125" style="177" bestFit="1" customWidth="1"/>
    <col min="15625" max="15625" width="16.7109375" style="177" bestFit="1" customWidth="1"/>
    <col min="15626" max="15626" width="5" style="177" bestFit="1" customWidth="1"/>
    <col min="15627" max="15627" width="16.7109375" style="177" bestFit="1" customWidth="1"/>
    <col min="15628" max="15628" width="4.5703125" style="177" bestFit="1" customWidth="1"/>
    <col min="15629" max="15629" width="16" style="177" bestFit="1" customWidth="1"/>
    <col min="15630" max="15872" width="10.7109375" style="177"/>
    <col min="15873" max="15873" width="44.42578125" style="177" customWidth="1"/>
    <col min="15874" max="15874" width="20" style="177" customWidth="1"/>
    <col min="15875" max="15875" width="19.5703125" style="177" customWidth="1"/>
    <col min="15876" max="15876" width="19.28515625" style="177" customWidth="1"/>
    <col min="15877" max="15877" width="17.42578125" style="177" customWidth="1"/>
    <col min="15878" max="15879" width="16.7109375" style="177" bestFit="1" customWidth="1"/>
    <col min="15880" max="15880" width="4.5703125" style="177" bestFit="1" customWidth="1"/>
    <col min="15881" max="15881" width="16.7109375" style="177" bestFit="1" customWidth="1"/>
    <col min="15882" max="15882" width="5" style="177" bestFit="1" customWidth="1"/>
    <col min="15883" max="15883" width="16.7109375" style="177" bestFit="1" customWidth="1"/>
    <col min="15884" max="15884" width="4.5703125" style="177" bestFit="1" customWidth="1"/>
    <col min="15885" max="15885" width="16" style="177" bestFit="1" customWidth="1"/>
    <col min="15886" max="16128" width="10.7109375" style="177"/>
    <col min="16129" max="16129" width="44.42578125" style="177" customWidth="1"/>
    <col min="16130" max="16130" width="20" style="177" customWidth="1"/>
    <col min="16131" max="16131" width="19.5703125" style="177" customWidth="1"/>
    <col min="16132" max="16132" width="19.28515625" style="177" customWidth="1"/>
    <col min="16133" max="16133" width="17.42578125" style="177" customWidth="1"/>
    <col min="16134" max="16135" width="16.7109375" style="177" bestFit="1" customWidth="1"/>
    <col min="16136" max="16136" width="4.5703125" style="177" bestFit="1" customWidth="1"/>
    <col min="16137" max="16137" width="16.7109375" style="177" bestFit="1" customWidth="1"/>
    <col min="16138" max="16138" width="5" style="177" bestFit="1" customWidth="1"/>
    <col min="16139" max="16139" width="16.7109375" style="177" bestFit="1" customWidth="1"/>
    <col min="16140" max="16140" width="4.5703125" style="177" bestFit="1" customWidth="1"/>
    <col min="16141" max="16141" width="16" style="177" bestFit="1" customWidth="1"/>
    <col min="16142" max="16384" width="10.7109375" style="177"/>
  </cols>
  <sheetData>
    <row r="1" spans="1:26" ht="45" customHeight="1">
      <c r="A1" s="219" t="str">
        <f>CONCATENATE('[1]Tekst varijable'!A2, " ", UPPER('[1]Tekst varijable'!A1))</f>
        <v>034 SREDIŠNJI DRŽAVNI URED ZA RAZVOJ DIGITALNOG DRUŠTVA</v>
      </c>
      <c r="B1" s="219"/>
      <c r="C1" s="219"/>
      <c r="D1" s="219"/>
    </row>
    <row r="2" spans="1:26" ht="15" customHeight="1"/>
    <row r="3" spans="1:26" ht="43.5" customHeight="1">
      <c r="A3" s="220" t="str">
        <f xml:space="preserve"> UPPER("Financijski plan za "&amp; LEFT(RIGHT(B10,5),5) &amp; " godinu i projekcije za "&amp; LEFT(RIGHT(C10,5),5) &amp;" i " &amp; LEFT(RIGHT(D10,5),5) &amp;"  godinu")</f>
        <v>FINANCIJSKI PLAN ZA 2024. GODINU I PROJEKCIJE ZA 2025. I 2026.  GODINU</v>
      </c>
      <c r="B3" s="220"/>
      <c r="C3" s="220"/>
      <c r="D3" s="220"/>
    </row>
    <row r="4" spans="1:26" s="183" customFormat="1" ht="12.75" customHeight="1">
      <c r="A4" s="181"/>
      <c r="B4" s="182"/>
      <c r="C4" s="182"/>
      <c r="D4" s="182"/>
    </row>
    <row r="5" spans="1:26" s="185" customFormat="1" ht="15" customHeight="1">
      <c r="A5" s="221" t="s">
        <v>11</v>
      </c>
      <c r="B5" s="221"/>
      <c r="C5" s="221"/>
      <c r="D5" s="221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</row>
    <row r="6" spans="1:26" s="185" customFormat="1" ht="9" customHeight="1">
      <c r="A6" s="183"/>
      <c r="B6" s="180"/>
      <c r="C6" s="180"/>
      <c r="D6" s="180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</row>
    <row r="7" spans="1:26" s="188" customFormat="1" ht="12" customHeight="1">
      <c r="A7" s="184"/>
      <c r="B7" s="186"/>
      <c r="C7" s="186"/>
      <c r="D7" s="186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</row>
    <row r="8" spans="1:26" s="189" customFormat="1" ht="18" customHeight="1">
      <c r="A8" s="222" t="s">
        <v>146</v>
      </c>
      <c r="B8" s="222"/>
      <c r="C8" s="222"/>
      <c r="D8" s="222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</row>
    <row r="9" spans="1:26" s="189" customFormat="1" ht="6.75" customHeight="1">
      <c r="A9" s="177"/>
      <c r="B9" s="190"/>
      <c r="C9" s="190"/>
      <c r="D9" s="190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</row>
    <row r="10" spans="1:26" s="195" customFormat="1" ht="32.25" customHeight="1">
      <c r="A10" s="191"/>
      <c r="B10" s="192" t="str">
        <f>CONCATENATE("Plan za ", MID('[1]BW upit'!E2,14,5))</f>
        <v>Plan za 2024.</v>
      </c>
      <c r="C10" s="192" t="str">
        <f>CONCATENATE("Projekcija za ",MID('[1]BW upit'!F2,26,5))</f>
        <v>Projekcija za 2025.</v>
      </c>
      <c r="D10" s="192" t="str">
        <f>CONCATENATE("Projekcija za ",MID('[1]BW upit'!G2,26,5))</f>
        <v>Projekcija za 2026.</v>
      </c>
      <c r="E10" s="193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</row>
    <row r="11" spans="1:26" s="198" customFormat="1">
      <c r="A11" s="196">
        <v>1</v>
      </c>
      <c r="B11" s="197">
        <v>2</v>
      </c>
      <c r="C11" s="197">
        <v>3</v>
      </c>
      <c r="D11" s="197">
        <v>4</v>
      </c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</row>
    <row r="12" spans="1:26" s="204" customFormat="1" ht="18" customHeight="1">
      <c r="A12" s="200" t="s">
        <v>147</v>
      </c>
      <c r="B12" s="201">
        <f>'[1]BW upit'!E4</f>
        <v>73143404</v>
      </c>
      <c r="C12" s="201">
        <f>'[1]BW upit'!F4</f>
        <v>59545959</v>
      </c>
      <c r="D12" s="201">
        <f>'[1]BW upit'!G4</f>
        <v>32492758</v>
      </c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3"/>
      <c r="X12" s="203"/>
      <c r="Y12" s="203"/>
      <c r="Z12" s="203"/>
    </row>
    <row r="13" spans="1:26" s="204" customFormat="1" ht="28.5">
      <c r="A13" s="200" t="s">
        <v>148</v>
      </c>
      <c r="B13" s="201">
        <f>'[1]BW upit'!E5</f>
        <v>0</v>
      </c>
      <c r="C13" s="201">
        <f>'[1]BW upit'!F5</f>
        <v>0</v>
      </c>
      <c r="D13" s="201">
        <f>'[1]BW upit'!G5</f>
        <v>0</v>
      </c>
      <c r="E13" s="203"/>
      <c r="F13" s="205"/>
      <c r="G13" s="205"/>
      <c r="H13" s="205"/>
      <c r="I13" s="205"/>
      <c r="J13" s="205"/>
      <c r="K13" s="205"/>
      <c r="L13" s="205"/>
      <c r="M13" s="205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</row>
    <row r="14" spans="1:26" s="204" customFormat="1">
      <c r="A14" s="200" t="s">
        <v>124</v>
      </c>
      <c r="B14" s="201">
        <f>'[1]BW upit'!E6</f>
        <v>73143404</v>
      </c>
      <c r="C14" s="201">
        <f>'[1]BW upit'!F6</f>
        <v>59545959</v>
      </c>
      <c r="D14" s="201">
        <f>'[1]BW upit'!G6</f>
        <v>32492758</v>
      </c>
      <c r="E14" s="203"/>
      <c r="F14" s="206"/>
      <c r="G14" s="206"/>
      <c r="H14" s="206"/>
      <c r="I14" s="206"/>
      <c r="J14" s="206"/>
      <c r="K14" s="206"/>
      <c r="L14" s="206"/>
      <c r="M14" s="206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</row>
    <row r="15" spans="1:26" s="204" customFormat="1" ht="18" customHeight="1">
      <c r="A15" s="200" t="s">
        <v>149</v>
      </c>
      <c r="B15" s="201">
        <f>'[1]BW upit'!E7</f>
        <v>38705676</v>
      </c>
      <c r="C15" s="201">
        <f>'[1]BW upit'!F7</f>
        <v>27439008</v>
      </c>
      <c r="D15" s="201">
        <f>'[1]BW upit'!G7</f>
        <v>24567253</v>
      </c>
      <c r="E15" s="202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</row>
    <row r="16" spans="1:26" s="204" customFormat="1" ht="28.5">
      <c r="A16" s="200" t="s">
        <v>150</v>
      </c>
      <c r="B16" s="201">
        <f>'[1]BW upit'!E8</f>
        <v>34437728</v>
      </c>
      <c r="C16" s="201">
        <f>'[1]BW upit'!F8</f>
        <v>32106951</v>
      </c>
      <c r="D16" s="201">
        <f>'[1]BW upit'!G8</f>
        <v>7925505</v>
      </c>
      <c r="E16" s="202"/>
      <c r="F16" s="206"/>
      <c r="G16" s="206"/>
      <c r="H16" s="206"/>
      <c r="I16" s="206"/>
      <c r="J16" s="206"/>
      <c r="K16" s="206"/>
      <c r="L16" s="206"/>
      <c r="M16" s="206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</row>
    <row r="17" spans="1:26" s="204" customFormat="1">
      <c r="A17" s="200" t="s">
        <v>106</v>
      </c>
      <c r="B17" s="201">
        <f>'[1]BW upit'!E9</f>
        <v>73143404</v>
      </c>
      <c r="C17" s="201">
        <f>'[1]BW upit'!F9</f>
        <v>59545959</v>
      </c>
      <c r="D17" s="201">
        <f>'[1]BW upit'!G9</f>
        <v>32492758</v>
      </c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3"/>
      <c r="T17" s="203"/>
      <c r="U17" s="203"/>
      <c r="V17" s="203"/>
      <c r="W17" s="203"/>
      <c r="X17" s="203"/>
      <c r="Y17" s="203"/>
      <c r="Z17" s="203"/>
    </row>
    <row r="18" spans="1:26" s="204" customFormat="1" ht="18" customHeight="1">
      <c r="A18" s="207" t="s">
        <v>0</v>
      </c>
      <c r="B18" s="201">
        <f>'[1]BW upit'!E10</f>
        <v>0</v>
      </c>
      <c r="C18" s="201">
        <f>'[1]BW upit'!F10</f>
        <v>0</v>
      </c>
      <c r="D18" s="201">
        <f>'[1]BW upit'!G10</f>
        <v>0</v>
      </c>
      <c r="E18" s="202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</row>
    <row r="19" spans="1:26" s="185" customFormat="1" ht="14.25" customHeight="1">
      <c r="A19" s="179"/>
      <c r="B19" s="180"/>
      <c r="C19" s="180"/>
      <c r="D19" s="180"/>
      <c r="E19" s="208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</row>
    <row r="20" spans="1:26" s="185" customFormat="1" ht="18.75" customHeight="1">
      <c r="A20" s="218" t="s">
        <v>17</v>
      </c>
      <c r="B20" s="218"/>
      <c r="C20" s="218"/>
      <c r="D20" s="218"/>
      <c r="E20" s="208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</row>
    <row r="21" spans="1:26" s="185" customFormat="1" ht="6.75" customHeight="1">
      <c r="A21" s="210"/>
      <c r="B21" s="211"/>
      <c r="C21" s="211"/>
      <c r="D21" s="211"/>
      <c r="E21" s="212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</row>
    <row r="22" spans="1:26" s="195" customFormat="1" ht="32.25" customHeight="1">
      <c r="A22" s="213"/>
      <c r="B22" s="192" t="str">
        <f>B10</f>
        <v>Plan za 2024.</v>
      </c>
      <c r="C22" s="192" t="str">
        <f>C10</f>
        <v>Projekcija za 2025.</v>
      </c>
      <c r="D22" s="192" t="str">
        <f>D10</f>
        <v>Projekcija za 2026.</v>
      </c>
      <c r="E22" s="193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</row>
    <row r="23" spans="1:26" s="198" customFormat="1">
      <c r="A23" s="214">
        <v>1</v>
      </c>
      <c r="B23" s="215">
        <v>2</v>
      </c>
      <c r="C23" s="215">
        <v>3</v>
      </c>
      <c r="D23" s="215">
        <v>4</v>
      </c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</row>
    <row r="24" spans="1:26" s="195" customFormat="1" ht="28.5">
      <c r="A24" s="216" t="s">
        <v>151</v>
      </c>
      <c r="B24" s="201">
        <f>'[1]BW upit'!E11</f>
        <v>0</v>
      </c>
      <c r="C24" s="201">
        <f>'[1]BW upit'!F11</f>
        <v>0</v>
      </c>
      <c r="D24" s="201">
        <f>'[1]BW upit'!G11</f>
        <v>0</v>
      </c>
      <c r="E24" s="202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</row>
    <row r="25" spans="1:26" s="195" customFormat="1" ht="28.5">
      <c r="A25" s="216" t="s">
        <v>152</v>
      </c>
      <c r="B25" s="201">
        <f>'[1]BW upit'!E12</f>
        <v>0</v>
      </c>
      <c r="C25" s="201">
        <f>'[1]BW upit'!F12</f>
        <v>0</v>
      </c>
      <c r="D25" s="201">
        <f>'[1]BW upit'!G12</f>
        <v>0</v>
      </c>
      <c r="E25" s="202"/>
      <c r="F25" s="206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</row>
    <row r="26" spans="1:26" s="195" customFormat="1" ht="28.5">
      <c r="A26" s="216" t="s">
        <v>16</v>
      </c>
      <c r="B26" s="201">
        <f>'[1]BW upit'!E13</f>
        <v>0</v>
      </c>
      <c r="C26" s="201">
        <f>'[1]BW upit'!F13</f>
        <v>0</v>
      </c>
      <c r="D26" s="201">
        <f>'[1]BW upit'!G13</f>
        <v>0</v>
      </c>
      <c r="E26" s="202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</row>
    <row r="27" spans="1:26" s="195" customFormat="1" ht="28.5">
      <c r="A27" s="216" t="s">
        <v>153</v>
      </c>
      <c r="B27" s="201">
        <f>'[1]BW upit'!E14</f>
        <v>0</v>
      </c>
      <c r="C27" s="201">
        <f>'[1]BW upit'!F14</f>
        <v>0</v>
      </c>
      <c r="D27" s="201">
        <f>'[1]BW upit'!G14</f>
        <v>0</v>
      </c>
      <c r="E27" s="202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</row>
    <row r="28" spans="1:26" s="204" customFormat="1" ht="18" customHeight="1">
      <c r="A28" s="216" t="s">
        <v>154</v>
      </c>
      <c r="B28" s="201">
        <f>'[1]BW upit'!E15</f>
        <v>0</v>
      </c>
      <c r="C28" s="201">
        <f>'[1]BW upit'!F15</f>
        <v>0</v>
      </c>
      <c r="D28" s="201">
        <f>'[1]BW upit'!G15</f>
        <v>0</v>
      </c>
      <c r="E28" s="202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</row>
    <row r="29" spans="1:26" s="195" customFormat="1" ht="28.5">
      <c r="A29" s="216" t="s">
        <v>1</v>
      </c>
      <c r="B29" s="201">
        <f>'[1]BW upit'!E16</f>
        <v>0</v>
      </c>
      <c r="C29" s="201">
        <f>'[1]BW upit'!F16</f>
        <v>0</v>
      </c>
      <c r="D29" s="201">
        <f>'[1]BW upit'!G16</f>
        <v>0</v>
      </c>
      <c r="E29" s="202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</row>
    <row r="30" spans="1:26" ht="15.75" customHeight="1"/>
    <row r="31" spans="1:26" s="178" customFormat="1" ht="15" customHeight="1">
      <c r="B31" s="217"/>
      <c r="C31" s="217"/>
      <c r="D31" s="217"/>
    </row>
    <row r="32" spans="1:26" s="178" customFormat="1" ht="15" customHeight="1">
      <c r="B32" s="217"/>
      <c r="C32" s="217"/>
      <c r="D32" s="217"/>
    </row>
    <row r="33" spans="2:4" s="178" customFormat="1" ht="17.25" customHeight="1">
      <c r="B33" s="217"/>
      <c r="C33" s="217"/>
      <c r="D33" s="217"/>
    </row>
    <row r="34" spans="2:4" s="178" customFormat="1" ht="15" customHeight="1">
      <c r="B34" s="217"/>
      <c r="C34" s="217"/>
      <c r="D34" s="217"/>
    </row>
    <row r="35" spans="2:4" s="178" customFormat="1" ht="15" customHeight="1">
      <c r="B35" s="217"/>
      <c r="C35" s="217"/>
      <c r="D35" s="217"/>
    </row>
    <row r="36" spans="2:4" s="178" customFormat="1" ht="15" customHeight="1">
      <c r="B36" s="217"/>
      <c r="C36" s="217"/>
      <c r="D36" s="217"/>
    </row>
    <row r="37" spans="2:4" s="178" customFormat="1" ht="15" customHeight="1">
      <c r="B37" s="217"/>
      <c r="C37" s="217"/>
      <c r="D37" s="217"/>
    </row>
    <row r="38" spans="2:4" s="178" customFormat="1" ht="15" customHeight="1">
      <c r="B38" s="217"/>
      <c r="C38" s="217"/>
      <c r="D38" s="217"/>
    </row>
    <row r="39" spans="2:4" s="178" customFormat="1" ht="15" customHeight="1">
      <c r="B39" s="217"/>
      <c r="C39" s="217"/>
      <c r="D39" s="217"/>
    </row>
    <row r="40" spans="2:4" s="178" customFormat="1" ht="15" customHeight="1">
      <c r="B40" s="217"/>
      <c r="C40" s="217"/>
      <c r="D40" s="217"/>
    </row>
    <row r="41" spans="2:4" s="178" customFormat="1" ht="15" customHeight="1">
      <c r="B41" s="217"/>
      <c r="C41" s="217"/>
      <c r="D41" s="217"/>
    </row>
    <row r="42" spans="2:4" s="178" customFormat="1" ht="15" customHeight="1">
      <c r="B42" s="217"/>
      <c r="C42" s="217"/>
      <c r="D42" s="217"/>
    </row>
    <row r="43" spans="2:4" s="178" customFormat="1" ht="15" customHeight="1">
      <c r="B43" s="217"/>
      <c r="C43" s="217"/>
      <c r="D43" s="217"/>
    </row>
    <row r="44" spans="2:4" s="178" customFormat="1" ht="15" customHeight="1">
      <c r="B44" s="217"/>
      <c r="C44" s="217"/>
      <c r="D44" s="217"/>
    </row>
    <row r="45" spans="2:4" s="178" customFormat="1" ht="15" customHeight="1">
      <c r="B45" s="217"/>
      <c r="C45" s="217"/>
      <c r="D45" s="217"/>
    </row>
    <row r="46" spans="2:4" s="178" customFormat="1" ht="15" customHeight="1">
      <c r="B46" s="217"/>
      <c r="C46" s="217"/>
      <c r="D46" s="217"/>
    </row>
    <row r="47" spans="2:4" s="178" customFormat="1" ht="15" customHeight="1">
      <c r="B47" s="217"/>
      <c r="C47" s="217"/>
      <c r="D47" s="217"/>
    </row>
    <row r="48" spans="2:4" s="178" customFormat="1" ht="15" customHeight="1">
      <c r="B48" s="217"/>
      <c r="C48" s="217"/>
      <c r="D48" s="217"/>
    </row>
    <row r="49" spans="2:4" s="178" customFormat="1" ht="15" customHeight="1">
      <c r="B49" s="217"/>
      <c r="C49" s="217"/>
      <c r="D49" s="217"/>
    </row>
    <row r="50" spans="2:4" s="178" customFormat="1" ht="15" customHeight="1">
      <c r="B50" s="217"/>
      <c r="C50" s="217"/>
      <c r="D50" s="217"/>
    </row>
    <row r="51" spans="2:4" s="178" customFormat="1" ht="15" customHeight="1">
      <c r="B51" s="217"/>
      <c r="C51" s="217"/>
      <c r="D51" s="217"/>
    </row>
    <row r="52" spans="2:4" s="178" customFormat="1" ht="15" customHeight="1">
      <c r="B52" s="217"/>
      <c r="C52" s="217"/>
      <c r="D52" s="217"/>
    </row>
    <row r="53" spans="2:4" s="178" customFormat="1" ht="15" customHeight="1">
      <c r="B53" s="217"/>
      <c r="C53" s="217"/>
      <c r="D53" s="217"/>
    </row>
    <row r="54" spans="2:4" s="178" customFormat="1" ht="15" customHeight="1">
      <c r="B54" s="217"/>
      <c r="C54" s="217"/>
      <c r="D54" s="217"/>
    </row>
    <row r="55" spans="2:4" s="178" customFormat="1" ht="15" customHeight="1">
      <c r="B55" s="217"/>
      <c r="C55" s="217"/>
      <c r="D55" s="217"/>
    </row>
    <row r="56" spans="2:4" s="178" customFormat="1" ht="15" customHeight="1">
      <c r="B56" s="217"/>
      <c r="C56" s="217"/>
      <c r="D56" s="217"/>
    </row>
    <row r="57" spans="2:4" s="178" customFormat="1" ht="15" customHeight="1">
      <c r="B57" s="217"/>
      <c r="C57" s="217"/>
      <c r="D57" s="217"/>
    </row>
    <row r="58" spans="2:4" s="178" customFormat="1" ht="15" customHeight="1">
      <c r="B58" s="217"/>
      <c r="C58" s="217"/>
      <c r="D58" s="217"/>
    </row>
    <row r="59" spans="2:4" s="178" customFormat="1" ht="15" customHeight="1">
      <c r="B59" s="217"/>
      <c r="C59" s="217"/>
      <c r="D59" s="217"/>
    </row>
    <row r="60" spans="2:4" s="178" customFormat="1" ht="15" customHeight="1">
      <c r="B60" s="217"/>
      <c r="C60" s="217"/>
      <c r="D60" s="217"/>
    </row>
    <row r="61" spans="2:4" s="178" customFormat="1" ht="15" customHeight="1">
      <c r="B61" s="217"/>
      <c r="C61" s="217"/>
      <c r="D61" s="217"/>
    </row>
    <row r="62" spans="2:4" s="178" customFormat="1" ht="15" customHeight="1">
      <c r="B62" s="217"/>
      <c r="C62" s="217"/>
      <c r="D62" s="217"/>
    </row>
    <row r="63" spans="2:4" s="178" customFormat="1" ht="15" customHeight="1">
      <c r="B63" s="217"/>
      <c r="C63" s="217"/>
      <c r="D63" s="217"/>
    </row>
    <row r="64" spans="2:4" s="178" customFormat="1" ht="15" customHeight="1">
      <c r="B64" s="217"/>
      <c r="C64" s="217"/>
      <c r="D64" s="217"/>
    </row>
    <row r="65" spans="2:4" s="178" customFormat="1" ht="15" customHeight="1">
      <c r="B65" s="217"/>
      <c r="C65" s="217"/>
      <c r="D65" s="217"/>
    </row>
    <row r="66" spans="2:4" s="178" customFormat="1" ht="15" customHeight="1">
      <c r="B66" s="217"/>
      <c r="C66" s="217"/>
      <c r="D66" s="217"/>
    </row>
    <row r="67" spans="2:4" s="178" customFormat="1" ht="15" customHeight="1">
      <c r="B67" s="217"/>
      <c r="C67" s="217"/>
      <c r="D67" s="217"/>
    </row>
    <row r="68" spans="2:4" s="178" customFormat="1" ht="15" customHeight="1">
      <c r="B68" s="217"/>
      <c r="C68" s="217"/>
      <c r="D68" s="217"/>
    </row>
    <row r="69" spans="2:4" s="178" customFormat="1" ht="15" customHeight="1">
      <c r="B69" s="217"/>
      <c r="C69" s="217"/>
      <c r="D69" s="217"/>
    </row>
    <row r="70" spans="2:4" s="178" customFormat="1" ht="15" customHeight="1">
      <c r="B70" s="217"/>
      <c r="C70" s="217"/>
      <c r="D70" s="217"/>
    </row>
    <row r="71" spans="2:4" s="178" customFormat="1" ht="15" customHeight="1">
      <c r="B71" s="217"/>
      <c r="C71" s="217"/>
      <c r="D71" s="217"/>
    </row>
    <row r="72" spans="2:4" s="178" customFormat="1" ht="15" customHeight="1">
      <c r="B72" s="217"/>
      <c r="C72" s="217"/>
      <c r="D72" s="217"/>
    </row>
    <row r="73" spans="2:4" s="178" customFormat="1" ht="15" customHeight="1">
      <c r="B73" s="217"/>
      <c r="C73" s="217"/>
      <c r="D73" s="217"/>
    </row>
    <row r="74" spans="2:4" s="178" customFormat="1" ht="15" customHeight="1">
      <c r="B74" s="217"/>
      <c r="C74" s="217"/>
      <c r="D74" s="217"/>
    </row>
    <row r="75" spans="2:4" s="178" customFormat="1" ht="15" customHeight="1">
      <c r="B75" s="217"/>
      <c r="C75" s="217"/>
      <c r="D75" s="217"/>
    </row>
    <row r="76" spans="2:4" s="178" customFormat="1" ht="15" customHeight="1">
      <c r="B76" s="217"/>
      <c r="C76" s="217"/>
      <c r="D76" s="217"/>
    </row>
    <row r="77" spans="2:4" s="178" customFormat="1" ht="15" customHeight="1">
      <c r="B77" s="217"/>
      <c r="C77" s="217"/>
      <c r="D77" s="217"/>
    </row>
    <row r="78" spans="2:4" s="178" customFormat="1" ht="15" customHeight="1">
      <c r="B78" s="217"/>
      <c r="C78" s="217"/>
      <c r="D78" s="217"/>
    </row>
    <row r="79" spans="2:4" s="178" customFormat="1" ht="15" customHeight="1">
      <c r="B79" s="217"/>
      <c r="C79" s="217"/>
      <c r="D79" s="217"/>
    </row>
    <row r="80" spans="2:4" s="178" customFormat="1" ht="15" customHeight="1">
      <c r="B80" s="217"/>
      <c r="C80" s="217"/>
      <c r="D80" s="217"/>
    </row>
    <row r="81" spans="2:4" s="178" customFormat="1" ht="15" customHeight="1">
      <c r="B81" s="217"/>
      <c r="C81" s="217"/>
      <c r="D81" s="217"/>
    </row>
    <row r="82" spans="2:4" s="178" customFormat="1" ht="15" customHeight="1">
      <c r="B82" s="217"/>
      <c r="C82" s="217"/>
      <c r="D82" s="217"/>
    </row>
    <row r="83" spans="2:4" s="178" customFormat="1" ht="15" customHeight="1">
      <c r="B83" s="217"/>
      <c r="C83" s="217"/>
      <c r="D83" s="217"/>
    </row>
    <row r="84" spans="2:4" s="178" customFormat="1" ht="15" customHeight="1">
      <c r="B84" s="217"/>
      <c r="C84" s="217"/>
      <c r="D84" s="217"/>
    </row>
    <row r="85" spans="2:4" s="178" customFormat="1" ht="15" customHeight="1">
      <c r="B85" s="217"/>
      <c r="C85" s="217"/>
      <c r="D85" s="217"/>
    </row>
    <row r="86" spans="2:4" s="178" customFormat="1" ht="15" customHeight="1">
      <c r="B86" s="217"/>
      <c r="C86" s="217"/>
      <c r="D86" s="217"/>
    </row>
    <row r="87" spans="2:4" s="178" customFormat="1" ht="15" customHeight="1">
      <c r="B87" s="217"/>
      <c r="C87" s="217"/>
      <c r="D87" s="217"/>
    </row>
    <row r="88" spans="2:4" s="178" customFormat="1" ht="15" customHeight="1">
      <c r="B88" s="217"/>
      <c r="C88" s="217"/>
      <c r="D88" s="217"/>
    </row>
    <row r="89" spans="2:4" s="178" customFormat="1" ht="15" customHeight="1">
      <c r="B89" s="217"/>
      <c r="C89" s="217"/>
      <c r="D89" s="217"/>
    </row>
    <row r="90" spans="2:4" s="178" customFormat="1" ht="15" customHeight="1">
      <c r="B90" s="217"/>
      <c r="C90" s="217"/>
      <c r="D90" s="217"/>
    </row>
    <row r="91" spans="2:4" s="178" customFormat="1" ht="15" customHeight="1">
      <c r="B91" s="217"/>
      <c r="C91" s="217"/>
      <c r="D91" s="217"/>
    </row>
    <row r="92" spans="2:4" s="178" customFormat="1" ht="15" customHeight="1">
      <c r="B92" s="217"/>
      <c r="C92" s="217"/>
      <c r="D92" s="217"/>
    </row>
    <row r="93" spans="2:4" s="178" customFormat="1" ht="15" customHeight="1">
      <c r="B93" s="217"/>
      <c r="C93" s="217"/>
      <c r="D93" s="217"/>
    </row>
    <row r="94" spans="2:4" s="178" customFormat="1" ht="15" customHeight="1">
      <c r="B94" s="217"/>
      <c r="C94" s="217"/>
      <c r="D94" s="217"/>
    </row>
    <row r="95" spans="2:4" s="178" customFormat="1" ht="15" customHeight="1">
      <c r="B95" s="217"/>
      <c r="C95" s="217"/>
      <c r="D95" s="217"/>
    </row>
    <row r="96" spans="2:4" s="178" customFormat="1" ht="15" customHeight="1">
      <c r="B96" s="217"/>
      <c r="C96" s="217"/>
      <c r="D96" s="217"/>
    </row>
    <row r="97" spans="2:4" s="178" customFormat="1" ht="15" customHeight="1">
      <c r="B97" s="217"/>
      <c r="C97" s="217"/>
      <c r="D97" s="217"/>
    </row>
    <row r="98" spans="2:4" s="178" customFormat="1" ht="15" customHeight="1">
      <c r="B98" s="217"/>
      <c r="C98" s="217"/>
      <c r="D98" s="217"/>
    </row>
    <row r="99" spans="2:4" s="178" customFormat="1" ht="15" customHeight="1">
      <c r="B99" s="217"/>
      <c r="C99" s="217"/>
      <c r="D99" s="217"/>
    </row>
    <row r="100" spans="2:4" s="178" customFormat="1" ht="15" customHeight="1">
      <c r="B100" s="217"/>
      <c r="C100" s="217"/>
      <c r="D100" s="217"/>
    </row>
    <row r="101" spans="2:4" s="178" customFormat="1" ht="15" customHeight="1">
      <c r="B101" s="217"/>
      <c r="C101" s="217"/>
      <c r="D101" s="217"/>
    </row>
    <row r="102" spans="2:4" s="178" customFormat="1" ht="15" customHeight="1">
      <c r="B102" s="217"/>
      <c r="C102" s="217"/>
      <c r="D102" s="217"/>
    </row>
    <row r="103" spans="2:4" s="178" customFormat="1" ht="15" customHeight="1">
      <c r="B103" s="217"/>
      <c r="C103" s="217"/>
      <c r="D103" s="217"/>
    </row>
    <row r="104" spans="2:4" s="178" customFormat="1" ht="15" customHeight="1">
      <c r="B104" s="217"/>
      <c r="C104" s="217"/>
      <c r="D104" s="217"/>
    </row>
    <row r="105" spans="2:4" s="178" customFormat="1" ht="15" customHeight="1">
      <c r="B105" s="217"/>
      <c r="C105" s="217"/>
      <c r="D105" s="217"/>
    </row>
    <row r="106" spans="2:4" s="178" customFormat="1" ht="15" customHeight="1">
      <c r="B106" s="217"/>
      <c r="C106" s="217"/>
      <c r="D106" s="217"/>
    </row>
    <row r="107" spans="2:4" s="178" customFormat="1" ht="15" customHeight="1">
      <c r="B107" s="217"/>
      <c r="C107" s="217"/>
      <c r="D107" s="217"/>
    </row>
    <row r="108" spans="2:4" s="178" customFormat="1" ht="15" customHeight="1">
      <c r="B108" s="217"/>
      <c r="C108" s="217"/>
      <c r="D108" s="217"/>
    </row>
    <row r="109" spans="2:4" s="178" customFormat="1" ht="15" customHeight="1">
      <c r="B109" s="217"/>
      <c r="C109" s="217"/>
      <c r="D109" s="217"/>
    </row>
    <row r="110" spans="2:4" s="178" customFormat="1" ht="15" customHeight="1">
      <c r="B110" s="217"/>
      <c r="C110" s="217"/>
      <c r="D110" s="217"/>
    </row>
    <row r="111" spans="2:4" s="178" customFormat="1" ht="15" customHeight="1">
      <c r="B111" s="217"/>
      <c r="C111" s="217"/>
      <c r="D111" s="217"/>
    </row>
    <row r="112" spans="2:4" s="178" customFormat="1" ht="15" customHeight="1">
      <c r="B112" s="217"/>
      <c r="C112" s="217"/>
      <c r="D112" s="217"/>
    </row>
    <row r="113" spans="2:4" s="178" customFormat="1" ht="15" customHeight="1">
      <c r="B113" s="217"/>
      <c r="C113" s="217"/>
      <c r="D113" s="217"/>
    </row>
    <row r="114" spans="2:4" s="178" customFormat="1" ht="15" customHeight="1">
      <c r="B114" s="217"/>
      <c r="C114" s="217"/>
      <c r="D114" s="217"/>
    </row>
    <row r="115" spans="2:4" s="178" customFormat="1" ht="15" customHeight="1">
      <c r="B115" s="217"/>
      <c r="C115" s="217"/>
      <c r="D115" s="217"/>
    </row>
    <row r="116" spans="2:4" s="178" customFormat="1" ht="15" customHeight="1">
      <c r="B116" s="217"/>
      <c r="C116" s="217"/>
      <c r="D116" s="217"/>
    </row>
    <row r="117" spans="2:4" s="178" customFormat="1" ht="15" customHeight="1">
      <c r="B117" s="217"/>
      <c r="C117" s="217"/>
      <c r="D117" s="217"/>
    </row>
    <row r="118" spans="2:4" s="178" customFormat="1" ht="15" customHeight="1">
      <c r="B118" s="217"/>
      <c r="C118" s="217"/>
      <c r="D118" s="217"/>
    </row>
    <row r="119" spans="2:4" s="178" customFormat="1" ht="15" customHeight="1">
      <c r="B119" s="217"/>
      <c r="C119" s="217"/>
      <c r="D119" s="217"/>
    </row>
    <row r="120" spans="2:4" s="178" customFormat="1" ht="15" customHeight="1">
      <c r="B120" s="217"/>
      <c r="C120" s="217"/>
      <c r="D120" s="217"/>
    </row>
    <row r="121" spans="2:4" s="178" customFormat="1" ht="15" customHeight="1">
      <c r="B121" s="217"/>
      <c r="C121" s="217"/>
      <c r="D121" s="217"/>
    </row>
    <row r="122" spans="2:4" s="178" customFormat="1" ht="15" customHeight="1">
      <c r="B122" s="217"/>
      <c r="C122" s="217"/>
      <c r="D122" s="217"/>
    </row>
    <row r="123" spans="2:4" s="178" customFormat="1" ht="15" customHeight="1">
      <c r="B123" s="217"/>
      <c r="C123" s="217"/>
      <c r="D123" s="217"/>
    </row>
    <row r="124" spans="2:4" s="178" customFormat="1" ht="15" customHeight="1">
      <c r="B124" s="217"/>
      <c r="C124" s="217"/>
      <c r="D124" s="217"/>
    </row>
    <row r="125" spans="2:4" s="178" customFormat="1" ht="15" customHeight="1">
      <c r="B125" s="217"/>
      <c r="C125" s="217"/>
      <c r="D125" s="217"/>
    </row>
    <row r="126" spans="2:4" s="178" customFormat="1" ht="15" customHeight="1">
      <c r="B126" s="217"/>
      <c r="C126" s="217"/>
      <c r="D126" s="217"/>
    </row>
    <row r="127" spans="2:4" s="178" customFormat="1" ht="15" customHeight="1">
      <c r="B127" s="217"/>
      <c r="C127" s="217"/>
      <c r="D127" s="217"/>
    </row>
    <row r="128" spans="2:4" s="178" customFormat="1" ht="15" customHeight="1">
      <c r="B128" s="217"/>
      <c r="C128" s="217"/>
      <c r="D128" s="217"/>
    </row>
    <row r="129" spans="2:4" s="178" customFormat="1" ht="15" customHeight="1">
      <c r="B129" s="217"/>
      <c r="C129" s="217"/>
      <c r="D129" s="217"/>
    </row>
  </sheetData>
  <mergeCells count="5">
    <mergeCell ref="A20:D20"/>
    <mergeCell ref="A1:D1"/>
    <mergeCell ref="A3:D3"/>
    <mergeCell ref="A5:D5"/>
    <mergeCell ref="A8:D8"/>
  </mergeCells>
  <pageMargins left="0.7" right="0.7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1:S47"/>
  <sheetViews>
    <sheetView workbookViewId="0">
      <selection activeCell="D12" sqref="D12"/>
    </sheetView>
  </sheetViews>
  <sheetFormatPr defaultColWidth="9.140625" defaultRowHeight="12.75"/>
  <cols>
    <col min="1" max="1" width="9.5703125" style="65" customWidth="1"/>
    <col min="2" max="2" width="12" style="65" bestFit="1" customWidth="1"/>
    <col min="3" max="3" width="5.7109375" style="65" customWidth="1"/>
    <col min="4" max="4" width="72" style="65" customWidth="1"/>
    <col min="5" max="5" width="17" style="65" hidden="1" customWidth="1"/>
    <col min="6" max="6" width="20.140625" style="99" hidden="1" customWidth="1"/>
    <col min="7" max="7" width="20.140625" style="65" hidden="1" customWidth="1"/>
    <col min="8" max="8" width="20.7109375" style="65" hidden="1" customWidth="1"/>
    <col min="9" max="9" width="10.7109375" style="65" hidden="1" customWidth="1"/>
    <col min="10" max="10" width="19" style="65" hidden="1" customWidth="1"/>
    <col min="11" max="11" width="17.28515625" style="100" customWidth="1"/>
    <col min="12" max="12" width="15.85546875" style="100" customWidth="1"/>
    <col min="13" max="13" width="16.42578125" style="100" bestFit="1" customWidth="1"/>
    <col min="14" max="15" width="15.42578125" style="65" bestFit="1" customWidth="1"/>
    <col min="16" max="16" width="11.7109375" style="65" bestFit="1" customWidth="1"/>
    <col min="17" max="17" width="15.42578125" style="65" bestFit="1" customWidth="1"/>
    <col min="18" max="18" width="9.42578125" style="65" bestFit="1" customWidth="1"/>
    <col min="19" max="19" width="15.42578125" style="65" bestFit="1" customWidth="1"/>
    <col min="20" max="20" width="9.42578125" style="65" bestFit="1" customWidth="1"/>
    <col min="21" max="256" width="9.140625" style="65"/>
    <col min="257" max="257" width="9.5703125" style="65" customWidth="1"/>
    <col min="258" max="258" width="12" style="65" bestFit="1" customWidth="1"/>
    <col min="259" max="259" width="5.7109375" style="65" customWidth="1"/>
    <col min="260" max="260" width="72" style="65" customWidth="1"/>
    <col min="261" max="266" width="0" style="65" hidden="1" customWidth="1"/>
    <col min="267" max="267" width="17.28515625" style="65" customWidth="1"/>
    <col min="268" max="268" width="15.85546875" style="65" customWidth="1"/>
    <col min="269" max="269" width="16.42578125" style="65" bestFit="1" customWidth="1"/>
    <col min="270" max="271" width="15.42578125" style="65" bestFit="1" customWidth="1"/>
    <col min="272" max="272" width="11.7109375" style="65" bestFit="1" customWidth="1"/>
    <col min="273" max="273" width="15.42578125" style="65" bestFit="1" customWidth="1"/>
    <col min="274" max="274" width="9.42578125" style="65" bestFit="1" customWidth="1"/>
    <col min="275" max="275" width="15.42578125" style="65" bestFit="1" customWidth="1"/>
    <col min="276" max="276" width="9.42578125" style="65" bestFit="1" customWidth="1"/>
    <col min="277" max="512" width="9.140625" style="65"/>
    <col min="513" max="513" width="9.5703125" style="65" customWidth="1"/>
    <col min="514" max="514" width="12" style="65" bestFit="1" customWidth="1"/>
    <col min="515" max="515" width="5.7109375" style="65" customWidth="1"/>
    <col min="516" max="516" width="72" style="65" customWidth="1"/>
    <col min="517" max="522" width="0" style="65" hidden="1" customWidth="1"/>
    <col min="523" max="523" width="17.28515625" style="65" customWidth="1"/>
    <col min="524" max="524" width="15.85546875" style="65" customWidth="1"/>
    <col min="525" max="525" width="16.42578125" style="65" bestFit="1" customWidth="1"/>
    <col min="526" max="527" width="15.42578125" style="65" bestFit="1" customWidth="1"/>
    <col min="528" max="528" width="11.7109375" style="65" bestFit="1" customWidth="1"/>
    <col min="529" max="529" width="15.42578125" style="65" bestFit="1" customWidth="1"/>
    <col min="530" max="530" width="9.42578125" style="65" bestFit="1" customWidth="1"/>
    <col min="531" max="531" width="15.42578125" style="65" bestFit="1" customWidth="1"/>
    <col min="532" max="532" width="9.42578125" style="65" bestFit="1" customWidth="1"/>
    <col min="533" max="768" width="9.140625" style="65"/>
    <col min="769" max="769" width="9.5703125" style="65" customWidth="1"/>
    <col min="770" max="770" width="12" style="65" bestFit="1" customWidth="1"/>
    <col min="771" max="771" width="5.7109375" style="65" customWidth="1"/>
    <col min="772" max="772" width="72" style="65" customWidth="1"/>
    <col min="773" max="778" width="0" style="65" hidden="1" customWidth="1"/>
    <col min="779" max="779" width="17.28515625" style="65" customWidth="1"/>
    <col min="780" max="780" width="15.85546875" style="65" customWidth="1"/>
    <col min="781" max="781" width="16.42578125" style="65" bestFit="1" customWidth="1"/>
    <col min="782" max="783" width="15.42578125" style="65" bestFit="1" customWidth="1"/>
    <col min="784" max="784" width="11.7109375" style="65" bestFit="1" customWidth="1"/>
    <col min="785" max="785" width="15.42578125" style="65" bestFit="1" customWidth="1"/>
    <col min="786" max="786" width="9.42578125" style="65" bestFit="1" customWidth="1"/>
    <col min="787" max="787" width="15.42578125" style="65" bestFit="1" customWidth="1"/>
    <col min="788" max="788" width="9.42578125" style="65" bestFit="1" customWidth="1"/>
    <col min="789" max="1024" width="9.140625" style="65"/>
    <col min="1025" max="1025" width="9.5703125" style="65" customWidth="1"/>
    <col min="1026" max="1026" width="12" style="65" bestFit="1" customWidth="1"/>
    <col min="1027" max="1027" width="5.7109375" style="65" customWidth="1"/>
    <col min="1028" max="1028" width="72" style="65" customWidth="1"/>
    <col min="1029" max="1034" width="0" style="65" hidden="1" customWidth="1"/>
    <col min="1035" max="1035" width="17.28515625" style="65" customWidth="1"/>
    <col min="1036" max="1036" width="15.85546875" style="65" customWidth="1"/>
    <col min="1037" max="1037" width="16.42578125" style="65" bestFit="1" customWidth="1"/>
    <col min="1038" max="1039" width="15.42578125" style="65" bestFit="1" customWidth="1"/>
    <col min="1040" max="1040" width="11.7109375" style="65" bestFit="1" customWidth="1"/>
    <col min="1041" max="1041" width="15.42578125" style="65" bestFit="1" customWidth="1"/>
    <col min="1042" max="1042" width="9.42578125" style="65" bestFit="1" customWidth="1"/>
    <col min="1043" max="1043" width="15.42578125" style="65" bestFit="1" customWidth="1"/>
    <col min="1044" max="1044" width="9.42578125" style="65" bestFit="1" customWidth="1"/>
    <col min="1045" max="1280" width="9.140625" style="65"/>
    <col min="1281" max="1281" width="9.5703125" style="65" customWidth="1"/>
    <col min="1282" max="1282" width="12" style="65" bestFit="1" customWidth="1"/>
    <col min="1283" max="1283" width="5.7109375" style="65" customWidth="1"/>
    <col min="1284" max="1284" width="72" style="65" customWidth="1"/>
    <col min="1285" max="1290" width="0" style="65" hidden="1" customWidth="1"/>
    <col min="1291" max="1291" width="17.28515625" style="65" customWidth="1"/>
    <col min="1292" max="1292" width="15.85546875" style="65" customWidth="1"/>
    <col min="1293" max="1293" width="16.42578125" style="65" bestFit="1" customWidth="1"/>
    <col min="1294" max="1295" width="15.42578125" style="65" bestFit="1" customWidth="1"/>
    <col min="1296" max="1296" width="11.7109375" style="65" bestFit="1" customWidth="1"/>
    <col min="1297" max="1297" width="15.42578125" style="65" bestFit="1" customWidth="1"/>
    <col min="1298" max="1298" width="9.42578125" style="65" bestFit="1" customWidth="1"/>
    <col min="1299" max="1299" width="15.42578125" style="65" bestFit="1" customWidth="1"/>
    <col min="1300" max="1300" width="9.42578125" style="65" bestFit="1" customWidth="1"/>
    <col min="1301" max="1536" width="9.140625" style="65"/>
    <col min="1537" max="1537" width="9.5703125" style="65" customWidth="1"/>
    <col min="1538" max="1538" width="12" style="65" bestFit="1" customWidth="1"/>
    <col min="1539" max="1539" width="5.7109375" style="65" customWidth="1"/>
    <col min="1540" max="1540" width="72" style="65" customWidth="1"/>
    <col min="1541" max="1546" width="0" style="65" hidden="1" customWidth="1"/>
    <col min="1547" max="1547" width="17.28515625" style="65" customWidth="1"/>
    <col min="1548" max="1548" width="15.85546875" style="65" customWidth="1"/>
    <col min="1549" max="1549" width="16.42578125" style="65" bestFit="1" customWidth="1"/>
    <col min="1550" max="1551" width="15.42578125" style="65" bestFit="1" customWidth="1"/>
    <col min="1552" max="1552" width="11.7109375" style="65" bestFit="1" customWidth="1"/>
    <col min="1553" max="1553" width="15.42578125" style="65" bestFit="1" customWidth="1"/>
    <col min="1554" max="1554" width="9.42578125" style="65" bestFit="1" customWidth="1"/>
    <col min="1555" max="1555" width="15.42578125" style="65" bestFit="1" customWidth="1"/>
    <col min="1556" max="1556" width="9.42578125" style="65" bestFit="1" customWidth="1"/>
    <col min="1557" max="1792" width="9.140625" style="65"/>
    <col min="1793" max="1793" width="9.5703125" style="65" customWidth="1"/>
    <col min="1794" max="1794" width="12" style="65" bestFit="1" customWidth="1"/>
    <col min="1795" max="1795" width="5.7109375" style="65" customWidth="1"/>
    <col min="1796" max="1796" width="72" style="65" customWidth="1"/>
    <col min="1797" max="1802" width="0" style="65" hidden="1" customWidth="1"/>
    <col min="1803" max="1803" width="17.28515625" style="65" customWidth="1"/>
    <col min="1804" max="1804" width="15.85546875" style="65" customWidth="1"/>
    <col min="1805" max="1805" width="16.42578125" style="65" bestFit="1" customWidth="1"/>
    <col min="1806" max="1807" width="15.42578125" style="65" bestFit="1" customWidth="1"/>
    <col min="1808" max="1808" width="11.7109375" style="65" bestFit="1" customWidth="1"/>
    <col min="1809" max="1809" width="15.42578125" style="65" bestFit="1" customWidth="1"/>
    <col min="1810" max="1810" width="9.42578125" style="65" bestFit="1" customWidth="1"/>
    <col min="1811" max="1811" width="15.42578125" style="65" bestFit="1" customWidth="1"/>
    <col min="1812" max="1812" width="9.42578125" style="65" bestFit="1" customWidth="1"/>
    <col min="1813" max="2048" width="9.140625" style="65"/>
    <col min="2049" max="2049" width="9.5703125" style="65" customWidth="1"/>
    <col min="2050" max="2050" width="12" style="65" bestFit="1" customWidth="1"/>
    <col min="2051" max="2051" width="5.7109375" style="65" customWidth="1"/>
    <col min="2052" max="2052" width="72" style="65" customWidth="1"/>
    <col min="2053" max="2058" width="0" style="65" hidden="1" customWidth="1"/>
    <col min="2059" max="2059" width="17.28515625" style="65" customWidth="1"/>
    <col min="2060" max="2060" width="15.85546875" style="65" customWidth="1"/>
    <col min="2061" max="2061" width="16.42578125" style="65" bestFit="1" customWidth="1"/>
    <col min="2062" max="2063" width="15.42578125" style="65" bestFit="1" customWidth="1"/>
    <col min="2064" max="2064" width="11.7109375" style="65" bestFit="1" customWidth="1"/>
    <col min="2065" max="2065" width="15.42578125" style="65" bestFit="1" customWidth="1"/>
    <col min="2066" max="2066" width="9.42578125" style="65" bestFit="1" customWidth="1"/>
    <col min="2067" max="2067" width="15.42578125" style="65" bestFit="1" customWidth="1"/>
    <col min="2068" max="2068" width="9.42578125" style="65" bestFit="1" customWidth="1"/>
    <col min="2069" max="2304" width="9.140625" style="65"/>
    <col min="2305" max="2305" width="9.5703125" style="65" customWidth="1"/>
    <col min="2306" max="2306" width="12" style="65" bestFit="1" customWidth="1"/>
    <col min="2307" max="2307" width="5.7109375" style="65" customWidth="1"/>
    <col min="2308" max="2308" width="72" style="65" customWidth="1"/>
    <col min="2309" max="2314" width="0" style="65" hidden="1" customWidth="1"/>
    <col min="2315" max="2315" width="17.28515625" style="65" customWidth="1"/>
    <col min="2316" max="2316" width="15.85546875" style="65" customWidth="1"/>
    <col min="2317" max="2317" width="16.42578125" style="65" bestFit="1" customWidth="1"/>
    <col min="2318" max="2319" width="15.42578125" style="65" bestFit="1" customWidth="1"/>
    <col min="2320" max="2320" width="11.7109375" style="65" bestFit="1" customWidth="1"/>
    <col min="2321" max="2321" width="15.42578125" style="65" bestFit="1" customWidth="1"/>
    <col min="2322" max="2322" width="9.42578125" style="65" bestFit="1" customWidth="1"/>
    <col min="2323" max="2323" width="15.42578125" style="65" bestFit="1" customWidth="1"/>
    <col min="2324" max="2324" width="9.42578125" style="65" bestFit="1" customWidth="1"/>
    <col min="2325" max="2560" width="9.140625" style="65"/>
    <col min="2561" max="2561" width="9.5703125" style="65" customWidth="1"/>
    <col min="2562" max="2562" width="12" style="65" bestFit="1" customWidth="1"/>
    <col min="2563" max="2563" width="5.7109375" style="65" customWidth="1"/>
    <col min="2564" max="2564" width="72" style="65" customWidth="1"/>
    <col min="2565" max="2570" width="0" style="65" hidden="1" customWidth="1"/>
    <col min="2571" max="2571" width="17.28515625" style="65" customWidth="1"/>
    <col min="2572" max="2572" width="15.85546875" style="65" customWidth="1"/>
    <col min="2573" max="2573" width="16.42578125" style="65" bestFit="1" customWidth="1"/>
    <col min="2574" max="2575" width="15.42578125" style="65" bestFit="1" customWidth="1"/>
    <col min="2576" max="2576" width="11.7109375" style="65" bestFit="1" customWidth="1"/>
    <col min="2577" max="2577" width="15.42578125" style="65" bestFit="1" customWidth="1"/>
    <col min="2578" max="2578" width="9.42578125" style="65" bestFit="1" customWidth="1"/>
    <col min="2579" max="2579" width="15.42578125" style="65" bestFit="1" customWidth="1"/>
    <col min="2580" max="2580" width="9.42578125" style="65" bestFit="1" customWidth="1"/>
    <col min="2581" max="2816" width="9.140625" style="65"/>
    <col min="2817" max="2817" width="9.5703125" style="65" customWidth="1"/>
    <col min="2818" max="2818" width="12" style="65" bestFit="1" customWidth="1"/>
    <col min="2819" max="2819" width="5.7109375" style="65" customWidth="1"/>
    <col min="2820" max="2820" width="72" style="65" customWidth="1"/>
    <col min="2821" max="2826" width="0" style="65" hidden="1" customWidth="1"/>
    <col min="2827" max="2827" width="17.28515625" style="65" customWidth="1"/>
    <col min="2828" max="2828" width="15.85546875" style="65" customWidth="1"/>
    <col min="2829" max="2829" width="16.42578125" style="65" bestFit="1" customWidth="1"/>
    <col min="2830" max="2831" width="15.42578125" style="65" bestFit="1" customWidth="1"/>
    <col min="2832" max="2832" width="11.7109375" style="65" bestFit="1" customWidth="1"/>
    <col min="2833" max="2833" width="15.42578125" style="65" bestFit="1" customWidth="1"/>
    <col min="2834" max="2834" width="9.42578125" style="65" bestFit="1" customWidth="1"/>
    <col min="2835" max="2835" width="15.42578125" style="65" bestFit="1" customWidth="1"/>
    <col min="2836" max="2836" width="9.42578125" style="65" bestFit="1" customWidth="1"/>
    <col min="2837" max="3072" width="9.140625" style="65"/>
    <col min="3073" max="3073" width="9.5703125" style="65" customWidth="1"/>
    <col min="3074" max="3074" width="12" style="65" bestFit="1" customWidth="1"/>
    <col min="3075" max="3075" width="5.7109375" style="65" customWidth="1"/>
    <col min="3076" max="3076" width="72" style="65" customWidth="1"/>
    <col min="3077" max="3082" width="0" style="65" hidden="1" customWidth="1"/>
    <col min="3083" max="3083" width="17.28515625" style="65" customWidth="1"/>
    <col min="3084" max="3084" width="15.85546875" style="65" customWidth="1"/>
    <col min="3085" max="3085" width="16.42578125" style="65" bestFit="1" customWidth="1"/>
    <col min="3086" max="3087" width="15.42578125" style="65" bestFit="1" customWidth="1"/>
    <col min="3088" max="3088" width="11.7109375" style="65" bestFit="1" customWidth="1"/>
    <col min="3089" max="3089" width="15.42578125" style="65" bestFit="1" customWidth="1"/>
    <col min="3090" max="3090" width="9.42578125" style="65" bestFit="1" customWidth="1"/>
    <col min="3091" max="3091" width="15.42578125" style="65" bestFit="1" customWidth="1"/>
    <col min="3092" max="3092" width="9.42578125" style="65" bestFit="1" customWidth="1"/>
    <col min="3093" max="3328" width="9.140625" style="65"/>
    <col min="3329" max="3329" width="9.5703125" style="65" customWidth="1"/>
    <col min="3330" max="3330" width="12" style="65" bestFit="1" customWidth="1"/>
    <col min="3331" max="3331" width="5.7109375" style="65" customWidth="1"/>
    <col min="3332" max="3332" width="72" style="65" customWidth="1"/>
    <col min="3333" max="3338" width="0" style="65" hidden="1" customWidth="1"/>
    <col min="3339" max="3339" width="17.28515625" style="65" customWidth="1"/>
    <col min="3340" max="3340" width="15.85546875" style="65" customWidth="1"/>
    <col min="3341" max="3341" width="16.42578125" style="65" bestFit="1" customWidth="1"/>
    <col min="3342" max="3343" width="15.42578125" style="65" bestFit="1" customWidth="1"/>
    <col min="3344" max="3344" width="11.7109375" style="65" bestFit="1" customWidth="1"/>
    <col min="3345" max="3345" width="15.42578125" style="65" bestFit="1" customWidth="1"/>
    <col min="3346" max="3346" width="9.42578125" style="65" bestFit="1" customWidth="1"/>
    <col min="3347" max="3347" width="15.42578125" style="65" bestFit="1" customWidth="1"/>
    <col min="3348" max="3348" width="9.42578125" style="65" bestFit="1" customWidth="1"/>
    <col min="3349" max="3584" width="9.140625" style="65"/>
    <col min="3585" max="3585" width="9.5703125" style="65" customWidth="1"/>
    <col min="3586" max="3586" width="12" style="65" bestFit="1" customWidth="1"/>
    <col min="3587" max="3587" width="5.7109375" style="65" customWidth="1"/>
    <col min="3588" max="3588" width="72" style="65" customWidth="1"/>
    <col min="3589" max="3594" width="0" style="65" hidden="1" customWidth="1"/>
    <col min="3595" max="3595" width="17.28515625" style="65" customWidth="1"/>
    <col min="3596" max="3596" width="15.85546875" style="65" customWidth="1"/>
    <col min="3597" max="3597" width="16.42578125" style="65" bestFit="1" customWidth="1"/>
    <col min="3598" max="3599" width="15.42578125" style="65" bestFit="1" customWidth="1"/>
    <col min="3600" max="3600" width="11.7109375" style="65" bestFit="1" customWidth="1"/>
    <col min="3601" max="3601" width="15.42578125" style="65" bestFit="1" customWidth="1"/>
    <col min="3602" max="3602" width="9.42578125" style="65" bestFit="1" customWidth="1"/>
    <col min="3603" max="3603" width="15.42578125" style="65" bestFit="1" customWidth="1"/>
    <col min="3604" max="3604" width="9.42578125" style="65" bestFit="1" customWidth="1"/>
    <col min="3605" max="3840" width="9.140625" style="65"/>
    <col min="3841" max="3841" width="9.5703125" style="65" customWidth="1"/>
    <col min="3842" max="3842" width="12" style="65" bestFit="1" customWidth="1"/>
    <col min="3843" max="3843" width="5.7109375" style="65" customWidth="1"/>
    <col min="3844" max="3844" width="72" style="65" customWidth="1"/>
    <col min="3845" max="3850" width="0" style="65" hidden="1" customWidth="1"/>
    <col min="3851" max="3851" width="17.28515625" style="65" customWidth="1"/>
    <col min="3852" max="3852" width="15.85546875" style="65" customWidth="1"/>
    <col min="3853" max="3853" width="16.42578125" style="65" bestFit="1" customWidth="1"/>
    <col min="3854" max="3855" width="15.42578125" style="65" bestFit="1" customWidth="1"/>
    <col min="3856" max="3856" width="11.7109375" style="65" bestFit="1" customWidth="1"/>
    <col min="3857" max="3857" width="15.42578125" style="65" bestFit="1" customWidth="1"/>
    <col min="3858" max="3858" width="9.42578125" style="65" bestFit="1" customWidth="1"/>
    <col min="3859" max="3859" width="15.42578125" style="65" bestFit="1" customWidth="1"/>
    <col min="3860" max="3860" width="9.42578125" style="65" bestFit="1" customWidth="1"/>
    <col min="3861" max="4096" width="9.140625" style="65"/>
    <col min="4097" max="4097" width="9.5703125" style="65" customWidth="1"/>
    <col min="4098" max="4098" width="12" style="65" bestFit="1" customWidth="1"/>
    <col min="4099" max="4099" width="5.7109375" style="65" customWidth="1"/>
    <col min="4100" max="4100" width="72" style="65" customWidth="1"/>
    <col min="4101" max="4106" width="0" style="65" hidden="1" customWidth="1"/>
    <col min="4107" max="4107" width="17.28515625" style="65" customWidth="1"/>
    <col min="4108" max="4108" width="15.85546875" style="65" customWidth="1"/>
    <col min="4109" max="4109" width="16.42578125" style="65" bestFit="1" customWidth="1"/>
    <col min="4110" max="4111" width="15.42578125" style="65" bestFit="1" customWidth="1"/>
    <col min="4112" max="4112" width="11.7109375" style="65" bestFit="1" customWidth="1"/>
    <col min="4113" max="4113" width="15.42578125" style="65" bestFit="1" customWidth="1"/>
    <col min="4114" max="4114" width="9.42578125" style="65" bestFit="1" customWidth="1"/>
    <col min="4115" max="4115" width="15.42578125" style="65" bestFit="1" customWidth="1"/>
    <col min="4116" max="4116" width="9.42578125" style="65" bestFit="1" customWidth="1"/>
    <col min="4117" max="4352" width="9.140625" style="65"/>
    <col min="4353" max="4353" width="9.5703125" style="65" customWidth="1"/>
    <col min="4354" max="4354" width="12" style="65" bestFit="1" customWidth="1"/>
    <col min="4355" max="4355" width="5.7109375" style="65" customWidth="1"/>
    <col min="4356" max="4356" width="72" style="65" customWidth="1"/>
    <col min="4357" max="4362" width="0" style="65" hidden="1" customWidth="1"/>
    <col min="4363" max="4363" width="17.28515625" style="65" customWidth="1"/>
    <col min="4364" max="4364" width="15.85546875" style="65" customWidth="1"/>
    <col min="4365" max="4365" width="16.42578125" style="65" bestFit="1" customWidth="1"/>
    <col min="4366" max="4367" width="15.42578125" style="65" bestFit="1" customWidth="1"/>
    <col min="4368" max="4368" width="11.7109375" style="65" bestFit="1" customWidth="1"/>
    <col min="4369" max="4369" width="15.42578125" style="65" bestFit="1" customWidth="1"/>
    <col min="4370" max="4370" width="9.42578125" style="65" bestFit="1" customWidth="1"/>
    <col min="4371" max="4371" width="15.42578125" style="65" bestFit="1" customWidth="1"/>
    <col min="4372" max="4372" width="9.42578125" style="65" bestFit="1" customWidth="1"/>
    <col min="4373" max="4608" width="9.140625" style="65"/>
    <col min="4609" max="4609" width="9.5703125" style="65" customWidth="1"/>
    <col min="4610" max="4610" width="12" style="65" bestFit="1" customWidth="1"/>
    <col min="4611" max="4611" width="5.7109375" style="65" customWidth="1"/>
    <col min="4612" max="4612" width="72" style="65" customWidth="1"/>
    <col min="4613" max="4618" width="0" style="65" hidden="1" customWidth="1"/>
    <col min="4619" max="4619" width="17.28515625" style="65" customWidth="1"/>
    <col min="4620" max="4620" width="15.85546875" style="65" customWidth="1"/>
    <col min="4621" max="4621" width="16.42578125" style="65" bestFit="1" customWidth="1"/>
    <col min="4622" max="4623" width="15.42578125" style="65" bestFit="1" customWidth="1"/>
    <col min="4624" max="4624" width="11.7109375" style="65" bestFit="1" customWidth="1"/>
    <col min="4625" max="4625" width="15.42578125" style="65" bestFit="1" customWidth="1"/>
    <col min="4626" max="4626" width="9.42578125" style="65" bestFit="1" customWidth="1"/>
    <col min="4627" max="4627" width="15.42578125" style="65" bestFit="1" customWidth="1"/>
    <col min="4628" max="4628" width="9.42578125" style="65" bestFit="1" customWidth="1"/>
    <col min="4629" max="4864" width="9.140625" style="65"/>
    <col min="4865" max="4865" width="9.5703125" style="65" customWidth="1"/>
    <col min="4866" max="4866" width="12" style="65" bestFit="1" customWidth="1"/>
    <col min="4867" max="4867" width="5.7109375" style="65" customWidth="1"/>
    <col min="4868" max="4868" width="72" style="65" customWidth="1"/>
    <col min="4869" max="4874" width="0" style="65" hidden="1" customWidth="1"/>
    <col min="4875" max="4875" width="17.28515625" style="65" customWidth="1"/>
    <col min="4876" max="4876" width="15.85546875" style="65" customWidth="1"/>
    <col min="4877" max="4877" width="16.42578125" style="65" bestFit="1" customWidth="1"/>
    <col min="4878" max="4879" width="15.42578125" style="65" bestFit="1" customWidth="1"/>
    <col min="4880" max="4880" width="11.7109375" style="65" bestFit="1" customWidth="1"/>
    <col min="4881" max="4881" width="15.42578125" style="65" bestFit="1" customWidth="1"/>
    <col min="4882" max="4882" width="9.42578125" style="65" bestFit="1" customWidth="1"/>
    <col min="4883" max="4883" width="15.42578125" style="65" bestFit="1" customWidth="1"/>
    <col min="4884" max="4884" width="9.42578125" style="65" bestFit="1" customWidth="1"/>
    <col min="4885" max="5120" width="9.140625" style="65"/>
    <col min="5121" max="5121" width="9.5703125" style="65" customWidth="1"/>
    <col min="5122" max="5122" width="12" style="65" bestFit="1" customWidth="1"/>
    <col min="5123" max="5123" width="5.7109375" style="65" customWidth="1"/>
    <col min="5124" max="5124" width="72" style="65" customWidth="1"/>
    <col min="5125" max="5130" width="0" style="65" hidden="1" customWidth="1"/>
    <col min="5131" max="5131" width="17.28515625" style="65" customWidth="1"/>
    <col min="5132" max="5132" width="15.85546875" style="65" customWidth="1"/>
    <col min="5133" max="5133" width="16.42578125" style="65" bestFit="1" customWidth="1"/>
    <col min="5134" max="5135" width="15.42578125" style="65" bestFit="1" customWidth="1"/>
    <col min="5136" max="5136" width="11.7109375" style="65" bestFit="1" customWidth="1"/>
    <col min="5137" max="5137" width="15.42578125" style="65" bestFit="1" customWidth="1"/>
    <col min="5138" max="5138" width="9.42578125" style="65" bestFit="1" customWidth="1"/>
    <col min="5139" max="5139" width="15.42578125" style="65" bestFit="1" customWidth="1"/>
    <col min="5140" max="5140" width="9.42578125" style="65" bestFit="1" customWidth="1"/>
    <col min="5141" max="5376" width="9.140625" style="65"/>
    <col min="5377" max="5377" width="9.5703125" style="65" customWidth="1"/>
    <col min="5378" max="5378" width="12" style="65" bestFit="1" customWidth="1"/>
    <col min="5379" max="5379" width="5.7109375" style="65" customWidth="1"/>
    <col min="5380" max="5380" width="72" style="65" customWidth="1"/>
    <col min="5381" max="5386" width="0" style="65" hidden="1" customWidth="1"/>
    <col min="5387" max="5387" width="17.28515625" style="65" customWidth="1"/>
    <col min="5388" max="5388" width="15.85546875" style="65" customWidth="1"/>
    <col min="5389" max="5389" width="16.42578125" style="65" bestFit="1" customWidth="1"/>
    <col min="5390" max="5391" width="15.42578125" style="65" bestFit="1" customWidth="1"/>
    <col min="5392" max="5392" width="11.7109375" style="65" bestFit="1" customWidth="1"/>
    <col min="5393" max="5393" width="15.42578125" style="65" bestFit="1" customWidth="1"/>
    <col min="5394" max="5394" width="9.42578125" style="65" bestFit="1" customWidth="1"/>
    <col min="5395" max="5395" width="15.42578125" style="65" bestFit="1" customWidth="1"/>
    <col min="5396" max="5396" width="9.42578125" style="65" bestFit="1" customWidth="1"/>
    <col min="5397" max="5632" width="9.140625" style="65"/>
    <col min="5633" max="5633" width="9.5703125" style="65" customWidth="1"/>
    <col min="5634" max="5634" width="12" style="65" bestFit="1" customWidth="1"/>
    <col min="5635" max="5635" width="5.7109375" style="65" customWidth="1"/>
    <col min="5636" max="5636" width="72" style="65" customWidth="1"/>
    <col min="5637" max="5642" width="0" style="65" hidden="1" customWidth="1"/>
    <col min="5643" max="5643" width="17.28515625" style="65" customWidth="1"/>
    <col min="5644" max="5644" width="15.85546875" style="65" customWidth="1"/>
    <col min="5645" max="5645" width="16.42578125" style="65" bestFit="1" customWidth="1"/>
    <col min="5646" max="5647" width="15.42578125" style="65" bestFit="1" customWidth="1"/>
    <col min="5648" max="5648" width="11.7109375" style="65" bestFit="1" customWidth="1"/>
    <col min="5649" max="5649" width="15.42578125" style="65" bestFit="1" customWidth="1"/>
    <col min="5650" max="5650" width="9.42578125" style="65" bestFit="1" customWidth="1"/>
    <col min="5651" max="5651" width="15.42578125" style="65" bestFit="1" customWidth="1"/>
    <col min="5652" max="5652" width="9.42578125" style="65" bestFit="1" customWidth="1"/>
    <col min="5653" max="5888" width="9.140625" style="65"/>
    <col min="5889" max="5889" width="9.5703125" style="65" customWidth="1"/>
    <col min="5890" max="5890" width="12" style="65" bestFit="1" customWidth="1"/>
    <col min="5891" max="5891" width="5.7109375" style="65" customWidth="1"/>
    <col min="5892" max="5892" width="72" style="65" customWidth="1"/>
    <col min="5893" max="5898" width="0" style="65" hidden="1" customWidth="1"/>
    <col min="5899" max="5899" width="17.28515625" style="65" customWidth="1"/>
    <col min="5900" max="5900" width="15.85546875" style="65" customWidth="1"/>
    <col min="5901" max="5901" width="16.42578125" style="65" bestFit="1" customWidth="1"/>
    <col min="5902" max="5903" width="15.42578125" style="65" bestFit="1" customWidth="1"/>
    <col min="5904" max="5904" width="11.7109375" style="65" bestFit="1" customWidth="1"/>
    <col min="5905" max="5905" width="15.42578125" style="65" bestFit="1" customWidth="1"/>
    <col min="5906" max="5906" width="9.42578125" style="65" bestFit="1" customWidth="1"/>
    <col min="5907" max="5907" width="15.42578125" style="65" bestFit="1" customWidth="1"/>
    <col min="5908" max="5908" width="9.42578125" style="65" bestFit="1" customWidth="1"/>
    <col min="5909" max="6144" width="9.140625" style="65"/>
    <col min="6145" max="6145" width="9.5703125" style="65" customWidth="1"/>
    <col min="6146" max="6146" width="12" style="65" bestFit="1" customWidth="1"/>
    <col min="6147" max="6147" width="5.7109375" style="65" customWidth="1"/>
    <col min="6148" max="6148" width="72" style="65" customWidth="1"/>
    <col min="6149" max="6154" width="0" style="65" hidden="1" customWidth="1"/>
    <col min="6155" max="6155" width="17.28515625" style="65" customWidth="1"/>
    <col min="6156" max="6156" width="15.85546875" style="65" customWidth="1"/>
    <col min="6157" max="6157" width="16.42578125" style="65" bestFit="1" customWidth="1"/>
    <col min="6158" max="6159" width="15.42578125" style="65" bestFit="1" customWidth="1"/>
    <col min="6160" max="6160" width="11.7109375" style="65" bestFit="1" customWidth="1"/>
    <col min="6161" max="6161" width="15.42578125" style="65" bestFit="1" customWidth="1"/>
    <col min="6162" max="6162" width="9.42578125" style="65" bestFit="1" customWidth="1"/>
    <col min="6163" max="6163" width="15.42578125" style="65" bestFit="1" customWidth="1"/>
    <col min="6164" max="6164" width="9.42578125" style="65" bestFit="1" customWidth="1"/>
    <col min="6165" max="6400" width="9.140625" style="65"/>
    <col min="6401" max="6401" width="9.5703125" style="65" customWidth="1"/>
    <col min="6402" max="6402" width="12" style="65" bestFit="1" customWidth="1"/>
    <col min="6403" max="6403" width="5.7109375" style="65" customWidth="1"/>
    <col min="6404" max="6404" width="72" style="65" customWidth="1"/>
    <col min="6405" max="6410" width="0" style="65" hidden="1" customWidth="1"/>
    <col min="6411" max="6411" width="17.28515625" style="65" customWidth="1"/>
    <col min="6412" max="6412" width="15.85546875" style="65" customWidth="1"/>
    <col min="6413" max="6413" width="16.42578125" style="65" bestFit="1" customWidth="1"/>
    <col min="6414" max="6415" width="15.42578125" style="65" bestFit="1" customWidth="1"/>
    <col min="6416" max="6416" width="11.7109375" style="65" bestFit="1" customWidth="1"/>
    <col min="6417" max="6417" width="15.42578125" style="65" bestFit="1" customWidth="1"/>
    <col min="6418" max="6418" width="9.42578125" style="65" bestFit="1" customWidth="1"/>
    <col min="6419" max="6419" width="15.42578125" style="65" bestFit="1" customWidth="1"/>
    <col min="6420" max="6420" width="9.42578125" style="65" bestFit="1" customWidth="1"/>
    <col min="6421" max="6656" width="9.140625" style="65"/>
    <col min="6657" max="6657" width="9.5703125" style="65" customWidth="1"/>
    <col min="6658" max="6658" width="12" style="65" bestFit="1" customWidth="1"/>
    <col min="6659" max="6659" width="5.7109375" style="65" customWidth="1"/>
    <col min="6660" max="6660" width="72" style="65" customWidth="1"/>
    <col min="6661" max="6666" width="0" style="65" hidden="1" customWidth="1"/>
    <col min="6667" max="6667" width="17.28515625" style="65" customWidth="1"/>
    <col min="6668" max="6668" width="15.85546875" style="65" customWidth="1"/>
    <col min="6669" max="6669" width="16.42578125" style="65" bestFit="1" customWidth="1"/>
    <col min="6670" max="6671" width="15.42578125" style="65" bestFit="1" customWidth="1"/>
    <col min="6672" max="6672" width="11.7109375" style="65" bestFit="1" customWidth="1"/>
    <col min="6673" max="6673" width="15.42578125" style="65" bestFit="1" customWidth="1"/>
    <col min="6674" max="6674" width="9.42578125" style="65" bestFit="1" customWidth="1"/>
    <col min="6675" max="6675" width="15.42578125" style="65" bestFit="1" customWidth="1"/>
    <col min="6676" max="6676" width="9.42578125" style="65" bestFit="1" customWidth="1"/>
    <col min="6677" max="6912" width="9.140625" style="65"/>
    <col min="6913" max="6913" width="9.5703125" style="65" customWidth="1"/>
    <col min="6914" max="6914" width="12" style="65" bestFit="1" customWidth="1"/>
    <col min="6915" max="6915" width="5.7109375" style="65" customWidth="1"/>
    <col min="6916" max="6916" width="72" style="65" customWidth="1"/>
    <col min="6917" max="6922" width="0" style="65" hidden="1" customWidth="1"/>
    <col min="6923" max="6923" width="17.28515625" style="65" customWidth="1"/>
    <col min="6924" max="6924" width="15.85546875" style="65" customWidth="1"/>
    <col min="6925" max="6925" width="16.42578125" style="65" bestFit="1" customWidth="1"/>
    <col min="6926" max="6927" width="15.42578125" style="65" bestFit="1" customWidth="1"/>
    <col min="6928" max="6928" width="11.7109375" style="65" bestFit="1" customWidth="1"/>
    <col min="6929" max="6929" width="15.42578125" style="65" bestFit="1" customWidth="1"/>
    <col min="6930" max="6930" width="9.42578125" style="65" bestFit="1" customWidth="1"/>
    <col min="6931" max="6931" width="15.42578125" style="65" bestFit="1" customWidth="1"/>
    <col min="6932" max="6932" width="9.42578125" style="65" bestFit="1" customWidth="1"/>
    <col min="6933" max="7168" width="9.140625" style="65"/>
    <col min="7169" max="7169" width="9.5703125" style="65" customWidth="1"/>
    <col min="7170" max="7170" width="12" style="65" bestFit="1" customWidth="1"/>
    <col min="7171" max="7171" width="5.7109375" style="65" customWidth="1"/>
    <col min="7172" max="7172" width="72" style="65" customWidth="1"/>
    <col min="7173" max="7178" width="0" style="65" hidden="1" customWidth="1"/>
    <col min="7179" max="7179" width="17.28515625" style="65" customWidth="1"/>
    <col min="7180" max="7180" width="15.85546875" style="65" customWidth="1"/>
    <col min="7181" max="7181" width="16.42578125" style="65" bestFit="1" customWidth="1"/>
    <col min="7182" max="7183" width="15.42578125" style="65" bestFit="1" customWidth="1"/>
    <col min="7184" max="7184" width="11.7109375" style="65" bestFit="1" customWidth="1"/>
    <col min="7185" max="7185" width="15.42578125" style="65" bestFit="1" customWidth="1"/>
    <col min="7186" max="7186" width="9.42578125" style="65" bestFit="1" customWidth="1"/>
    <col min="7187" max="7187" width="15.42578125" style="65" bestFit="1" customWidth="1"/>
    <col min="7188" max="7188" width="9.42578125" style="65" bestFit="1" customWidth="1"/>
    <col min="7189" max="7424" width="9.140625" style="65"/>
    <col min="7425" max="7425" width="9.5703125" style="65" customWidth="1"/>
    <col min="7426" max="7426" width="12" style="65" bestFit="1" customWidth="1"/>
    <col min="7427" max="7427" width="5.7109375" style="65" customWidth="1"/>
    <col min="7428" max="7428" width="72" style="65" customWidth="1"/>
    <col min="7429" max="7434" width="0" style="65" hidden="1" customWidth="1"/>
    <col min="7435" max="7435" width="17.28515625" style="65" customWidth="1"/>
    <col min="7436" max="7436" width="15.85546875" style="65" customWidth="1"/>
    <col min="7437" max="7437" width="16.42578125" style="65" bestFit="1" customWidth="1"/>
    <col min="7438" max="7439" width="15.42578125" style="65" bestFit="1" customWidth="1"/>
    <col min="7440" max="7440" width="11.7109375" style="65" bestFit="1" customWidth="1"/>
    <col min="7441" max="7441" width="15.42578125" style="65" bestFit="1" customWidth="1"/>
    <col min="7442" max="7442" width="9.42578125" style="65" bestFit="1" customWidth="1"/>
    <col min="7443" max="7443" width="15.42578125" style="65" bestFit="1" customWidth="1"/>
    <col min="7444" max="7444" width="9.42578125" style="65" bestFit="1" customWidth="1"/>
    <col min="7445" max="7680" width="9.140625" style="65"/>
    <col min="7681" max="7681" width="9.5703125" style="65" customWidth="1"/>
    <col min="7682" max="7682" width="12" style="65" bestFit="1" customWidth="1"/>
    <col min="7683" max="7683" width="5.7109375" style="65" customWidth="1"/>
    <col min="7684" max="7684" width="72" style="65" customWidth="1"/>
    <col min="7685" max="7690" width="0" style="65" hidden="1" customWidth="1"/>
    <col min="7691" max="7691" width="17.28515625" style="65" customWidth="1"/>
    <col min="7692" max="7692" width="15.85546875" style="65" customWidth="1"/>
    <col min="7693" max="7693" width="16.42578125" style="65" bestFit="1" customWidth="1"/>
    <col min="7694" max="7695" width="15.42578125" style="65" bestFit="1" customWidth="1"/>
    <col min="7696" max="7696" width="11.7109375" style="65" bestFit="1" customWidth="1"/>
    <col min="7697" max="7697" width="15.42578125" style="65" bestFit="1" customWidth="1"/>
    <col min="7698" max="7698" width="9.42578125" style="65" bestFit="1" customWidth="1"/>
    <col min="7699" max="7699" width="15.42578125" style="65" bestFit="1" customWidth="1"/>
    <col min="7700" max="7700" width="9.42578125" style="65" bestFit="1" customWidth="1"/>
    <col min="7701" max="7936" width="9.140625" style="65"/>
    <col min="7937" max="7937" width="9.5703125" style="65" customWidth="1"/>
    <col min="7938" max="7938" width="12" style="65" bestFit="1" customWidth="1"/>
    <col min="7939" max="7939" width="5.7109375" style="65" customWidth="1"/>
    <col min="7940" max="7940" width="72" style="65" customWidth="1"/>
    <col min="7941" max="7946" width="0" style="65" hidden="1" customWidth="1"/>
    <col min="7947" max="7947" width="17.28515625" style="65" customWidth="1"/>
    <col min="7948" max="7948" width="15.85546875" style="65" customWidth="1"/>
    <col min="7949" max="7949" width="16.42578125" style="65" bestFit="1" customWidth="1"/>
    <col min="7950" max="7951" width="15.42578125" style="65" bestFit="1" customWidth="1"/>
    <col min="7952" max="7952" width="11.7109375" style="65" bestFit="1" customWidth="1"/>
    <col min="7953" max="7953" width="15.42578125" style="65" bestFit="1" customWidth="1"/>
    <col min="7954" max="7954" width="9.42578125" style="65" bestFit="1" customWidth="1"/>
    <col min="7955" max="7955" width="15.42578125" style="65" bestFit="1" customWidth="1"/>
    <col min="7956" max="7956" width="9.42578125" style="65" bestFit="1" customWidth="1"/>
    <col min="7957" max="8192" width="9.140625" style="65"/>
    <col min="8193" max="8193" width="9.5703125" style="65" customWidth="1"/>
    <col min="8194" max="8194" width="12" style="65" bestFit="1" customWidth="1"/>
    <col min="8195" max="8195" width="5.7109375" style="65" customWidth="1"/>
    <col min="8196" max="8196" width="72" style="65" customWidth="1"/>
    <col min="8197" max="8202" width="0" style="65" hidden="1" customWidth="1"/>
    <col min="8203" max="8203" width="17.28515625" style="65" customWidth="1"/>
    <col min="8204" max="8204" width="15.85546875" style="65" customWidth="1"/>
    <col min="8205" max="8205" width="16.42578125" style="65" bestFit="1" customWidth="1"/>
    <col min="8206" max="8207" width="15.42578125" style="65" bestFit="1" customWidth="1"/>
    <col min="8208" max="8208" width="11.7109375" style="65" bestFit="1" customWidth="1"/>
    <col min="8209" max="8209" width="15.42578125" style="65" bestFit="1" customWidth="1"/>
    <col min="8210" max="8210" width="9.42578125" style="65" bestFit="1" customWidth="1"/>
    <col min="8211" max="8211" width="15.42578125" style="65" bestFit="1" customWidth="1"/>
    <col min="8212" max="8212" width="9.42578125" style="65" bestFit="1" customWidth="1"/>
    <col min="8213" max="8448" width="9.140625" style="65"/>
    <col min="8449" max="8449" width="9.5703125" style="65" customWidth="1"/>
    <col min="8450" max="8450" width="12" style="65" bestFit="1" customWidth="1"/>
    <col min="8451" max="8451" width="5.7109375" style="65" customWidth="1"/>
    <col min="8452" max="8452" width="72" style="65" customWidth="1"/>
    <col min="8453" max="8458" width="0" style="65" hidden="1" customWidth="1"/>
    <col min="8459" max="8459" width="17.28515625" style="65" customWidth="1"/>
    <col min="8460" max="8460" width="15.85546875" style="65" customWidth="1"/>
    <col min="8461" max="8461" width="16.42578125" style="65" bestFit="1" customWidth="1"/>
    <col min="8462" max="8463" width="15.42578125" style="65" bestFit="1" customWidth="1"/>
    <col min="8464" max="8464" width="11.7109375" style="65" bestFit="1" customWidth="1"/>
    <col min="8465" max="8465" width="15.42578125" style="65" bestFit="1" customWidth="1"/>
    <col min="8466" max="8466" width="9.42578125" style="65" bestFit="1" customWidth="1"/>
    <col min="8467" max="8467" width="15.42578125" style="65" bestFit="1" customWidth="1"/>
    <col min="8468" max="8468" width="9.42578125" style="65" bestFit="1" customWidth="1"/>
    <col min="8469" max="8704" width="9.140625" style="65"/>
    <col min="8705" max="8705" width="9.5703125" style="65" customWidth="1"/>
    <col min="8706" max="8706" width="12" style="65" bestFit="1" customWidth="1"/>
    <col min="8707" max="8707" width="5.7109375" style="65" customWidth="1"/>
    <col min="8708" max="8708" width="72" style="65" customWidth="1"/>
    <col min="8709" max="8714" width="0" style="65" hidden="1" customWidth="1"/>
    <col min="8715" max="8715" width="17.28515625" style="65" customWidth="1"/>
    <col min="8716" max="8716" width="15.85546875" style="65" customWidth="1"/>
    <col min="8717" max="8717" width="16.42578125" style="65" bestFit="1" customWidth="1"/>
    <col min="8718" max="8719" width="15.42578125" style="65" bestFit="1" customWidth="1"/>
    <col min="8720" max="8720" width="11.7109375" style="65" bestFit="1" customWidth="1"/>
    <col min="8721" max="8721" width="15.42578125" style="65" bestFit="1" customWidth="1"/>
    <col min="8722" max="8722" width="9.42578125" style="65" bestFit="1" customWidth="1"/>
    <col min="8723" max="8723" width="15.42578125" style="65" bestFit="1" customWidth="1"/>
    <col min="8724" max="8724" width="9.42578125" style="65" bestFit="1" customWidth="1"/>
    <col min="8725" max="8960" width="9.140625" style="65"/>
    <col min="8961" max="8961" width="9.5703125" style="65" customWidth="1"/>
    <col min="8962" max="8962" width="12" style="65" bestFit="1" customWidth="1"/>
    <col min="8963" max="8963" width="5.7109375" style="65" customWidth="1"/>
    <col min="8964" max="8964" width="72" style="65" customWidth="1"/>
    <col min="8965" max="8970" width="0" style="65" hidden="1" customWidth="1"/>
    <col min="8971" max="8971" width="17.28515625" style="65" customWidth="1"/>
    <col min="8972" max="8972" width="15.85546875" style="65" customWidth="1"/>
    <col min="8973" max="8973" width="16.42578125" style="65" bestFit="1" customWidth="1"/>
    <col min="8974" max="8975" width="15.42578125" style="65" bestFit="1" customWidth="1"/>
    <col min="8976" max="8976" width="11.7109375" style="65" bestFit="1" customWidth="1"/>
    <col min="8977" max="8977" width="15.42578125" style="65" bestFit="1" customWidth="1"/>
    <col min="8978" max="8978" width="9.42578125" style="65" bestFit="1" customWidth="1"/>
    <col min="8979" max="8979" width="15.42578125" style="65" bestFit="1" customWidth="1"/>
    <col min="8980" max="8980" width="9.42578125" style="65" bestFit="1" customWidth="1"/>
    <col min="8981" max="9216" width="9.140625" style="65"/>
    <col min="9217" max="9217" width="9.5703125" style="65" customWidth="1"/>
    <col min="9218" max="9218" width="12" style="65" bestFit="1" customWidth="1"/>
    <col min="9219" max="9219" width="5.7109375" style="65" customWidth="1"/>
    <col min="9220" max="9220" width="72" style="65" customWidth="1"/>
    <col min="9221" max="9226" width="0" style="65" hidden="1" customWidth="1"/>
    <col min="9227" max="9227" width="17.28515625" style="65" customWidth="1"/>
    <col min="9228" max="9228" width="15.85546875" style="65" customWidth="1"/>
    <col min="9229" max="9229" width="16.42578125" style="65" bestFit="1" customWidth="1"/>
    <col min="9230" max="9231" width="15.42578125" style="65" bestFit="1" customWidth="1"/>
    <col min="9232" max="9232" width="11.7109375" style="65" bestFit="1" customWidth="1"/>
    <col min="9233" max="9233" width="15.42578125" style="65" bestFit="1" customWidth="1"/>
    <col min="9234" max="9234" width="9.42578125" style="65" bestFit="1" customWidth="1"/>
    <col min="9235" max="9235" width="15.42578125" style="65" bestFit="1" customWidth="1"/>
    <col min="9236" max="9236" width="9.42578125" style="65" bestFit="1" customWidth="1"/>
    <col min="9237" max="9472" width="9.140625" style="65"/>
    <col min="9473" max="9473" width="9.5703125" style="65" customWidth="1"/>
    <col min="9474" max="9474" width="12" style="65" bestFit="1" customWidth="1"/>
    <col min="9475" max="9475" width="5.7109375" style="65" customWidth="1"/>
    <col min="9476" max="9476" width="72" style="65" customWidth="1"/>
    <col min="9477" max="9482" width="0" style="65" hidden="1" customWidth="1"/>
    <col min="9483" max="9483" width="17.28515625" style="65" customWidth="1"/>
    <col min="9484" max="9484" width="15.85546875" style="65" customWidth="1"/>
    <col min="9485" max="9485" width="16.42578125" style="65" bestFit="1" customWidth="1"/>
    <col min="9486" max="9487" width="15.42578125" style="65" bestFit="1" customWidth="1"/>
    <col min="9488" max="9488" width="11.7109375" style="65" bestFit="1" customWidth="1"/>
    <col min="9489" max="9489" width="15.42578125" style="65" bestFit="1" customWidth="1"/>
    <col min="9490" max="9490" width="9.42578125" style="65" bestFit="1" customWidth="1"/>
    <col min="9491" max="9491" width="15.42578125" style="65" bestFit="1" customWidth="1"/>
    <col min="9492" max="9492" width="9.42578125" style="65" bestFit="1" customWidth="1"/>
    <col min="9493" max="9728" width="9.140625" style="65"/>
    <col min="9729" max="9729" width="9.5703125" style="65" customWidth="1"/>
    <col min="9730" max="9730" width="12" style="65" bestFit="1" customWidth="1"/>
    <col min="9731" max="9731" width="5.7109375" style="65" customWidth="1"/>
    <col min="9732" max="9732" width="72" style="65" customWidth="1"/>
    <col min="9733" max="9738" width="0" style="65" hidden="1" customWidth="1"/>
    <col min="9739" max="9739" width="17.28515625" style="65" customWidth="1"/>
    <col min="9740" max="9740" width="15.85546875" style="65" customWidth="1"/>
    <col min="9741" max="9741" width="16.42578125" style="65" bestFit="1" customWidth="1"/>
    <col min="9742" max="9743" width="15.42578125" style="65" bestFit="1" customWidth="1"/>
    <col min="9744" max="9744" width="11.7109375" style="65" bestFit="1" customWidth="1"/>
    <col min="9745" max="9745" width="15.42578125" style="65" bestFit="1" customWidth="1"/>
    <col min="9746" max="9746" width="9.42578125" style="65" bestFit="1" customWidth="1"/>
    <col min="9747" max="9747" width="15.42578125" style="65" bestFit="1" customWidth="1"/>
    <col min="9748" max="9748" width="9.42578125" style="65" bestFit="1" customWidth="1"/>
    <col min="9749" max="9984" width="9.140625" style="65"/>
    <col min="9985" max="9985" width="9.5703125" style="65" customWidth="1"/>
    <col min="9986" max="9986" width="12" style="65" bestFit="1" customWidth="1"/>
    <col min="9987" max="9987" width="5.7109375" style="65" customWidth="1"/>
    <col min="9988" max="9988" width="72" style="65" customWidth="1"/>
    <col min="9989" max="9994" width="0" style="65" hidden="1" customWidth="1"/>
    <col min="9995" max="9995" width="17.28515625" style="65" customWidth="1"/>
    <col min="9996" max="9996" width="15.85546875" style="65" customWidth="1"/>
    <col min="9997" max="9997" width="16.42578125" style="65" bestFit="1" customWidth="1"/>
    <col min="9998" max="9999" width="15.42578125" style="65" bestFit="1" customWidth="1"/>
    <col min="10000" max="10000" width="11.7109375" style="65" bestFit="1" customWidth="1"/>
    <col min="10001" max="10001" width="15.42578125" style="65" bestFit="1" customWidth="1"/>
    <col min="10002" max="10002" width="9.42578125" style="65" bestFit="1" customWidth="1"/>
    <col min="10003" max="10003" width="15.42578125" style="65" bestFit="1" customWidth="1"/>
    <col min="10004" max="10004" width="9.42578125" style="65" bestFit="1" customWidth="1"/>
    <col min="10005" max="10240" width="9.140625" style="65"/>
    <col min="10241" max="10241" width="9.5703125" style="65" customWidth="1"/>
    <col min="10242" max="10242" width="12" style="65" bestFit="1" customWidth="1"/>
    <col min="10243" max="10243" width="5.7109375" style="65" customWidth="1"/>
    <col min="10244" max="10244" width="72" style="65" customWidth="1"/>
    <col min="10245" max="10250" width="0" style="65" hidden="1" customWidth="1"/>
    <col min="10251" max="10251" width="17.28515625" style="65" customWidth="1"/>
    <col min="10252" max="10252" width="15.85546875" style="65" customWidth="1"/>
    <col min="10253" max="10253" width="16.42578125" style="65" bestFit="1" customWidth="1"/>
    <col min="10254" max="10255" width="15.42578125" style="65" bestFit="1" customWidth="1"/>
    <col min="10256" max="10256" width="11.7109375" style="65" bestFit="1" customWidth="1"/>
    <col min="10257" max="10257" width="15.42578125" style="65" bestFit="1" customWidth="1"/>
    <col min="10258" max="10258" width="9.42578125" style="65" bestFit="1" customWidth="1"/>
    <col min="10259" max="10259" width="15.42578125" style="65" bestFit="1" customWidth="1"/>
    <col min="10260" max="10260" width="9.42578125" style="65" bestFit="1" customWidth="1"/>
    <col min="10261" max="10496" width="9.140625" style="65"/>
    <col min="10497" max="10497" width="9.5703125" style="65" customWidth="1"/>
    <col min="10498" max="10498" width="12" style="65" bestFit="1" customWidth="1"/>
    <col min="10499" max="10499" width="5.7109375" style="65" customWidth="1"/>
    <col min="10500" max="10500" width="72" style="65" customWidth="1"/>
    <col min="10501" max="10506" width="0" style="65" hidden="1" customWidth="1"/>
    <col min="10507" max="10507" width="17.28515625" style="65" customWidth="1"/>
    <col min="10508" max="10508" width="15.85546875" style="65" customWidth="1"/>
    <col min="10509" max="10509" width="16.42578125" style="65" bestFit="1" customWidth="1"/>
    <col min="10510" max="10511" width="15.42578125" style="65" bestFit="1" customWidth="1"/>
    <col min="10512" max="10512" width="11.7109375" style="65" bestFit="1" customWidth="1"/>
    <col min="10513" max="10513" width="15.42578125" style="65" bestFit="1" customWidth="1"/>
    <col min="10514" max="10514" width="9.42578125" style="65" bestFit="1" customWidth="1"/>
    <col min="10515" max="10515" width="15.42578125" style="65" bestFit="1" customWidth="1"/>
    <col min="10516" max="10516" width="9.42578125" style="65" bestFit="1" customWidth="1"/>
    <col min="10517" max="10752" width="9.140625" style="65"/>
    <col min="10753" max="10753" width="9.5703125" style="65" customWidth="1"/>
    <col min="10754" max="10754" width="12" style="65" bestFit="1" customWidth="1"/>
    <col min="10755" max="10755" width="5.7109375" style="65" customWidth="1"/>
    <col min="10756" max="10756" width="72" style="65" customWidth="1"/>
    <col min="10757" max="10762" width="0" style="65" hidden="1" customWidth="1"/>
    <col min="10763" max="10763" width="17.28515625" style="65" customWidth="1"/>
    <col min="10764" max="10764" width="15.85546875" style="65" customWidth="1"/>
    <col min="10765" max="10765" width="16.42578125" style="65" bestFit="1" customWidth="1"/>
    <col min="10766" max="10767" width="15.42578125" style="65" bestFit="1" customWidth="1"/>
    <col min="10768" max="10768" width="11.7109375" style="65" bestFit="1" customWidth="1"/>
    <col min="10769" max="10769" width="15.42578125" style="65" bestFit="1" customWidth="1"/>
    <col min="10770" max="10770" width="9.42578125" style="65" bestFit="1" customWidth="1"/>
    <col min="10771" max="10771" width="15.42578125" style="65" bestFit="1" customWidth="1"/>
    <col min="10772" max="10772" width="9.42578125" style="65" bestFit="1" customWidth="1"/>
    <col min="10773" max="11008" width="9.140625" style="65"/>
    <col min="11009" max="11009" width="9.5703125" style="65" customWidth="1"/>
    <col min="11010" max="11010" width="12" style="65" bestFit="1" customWidth="1"/>
    <col min="11011" max="11011" width="5.7109375" style="65" customWidth="1"/>
    <col min="11012" max="11012" width="72" style="65" customWidth="1"/>
    <col min="11013" max="11018" width="0" style="65" hidden="1" customWidth="1"/>
    <col min="11019" max="11019" width="17.28515625" style="65" customWidth="1"/>
    <col min="11020" max="11020" width="15.85546875" style="65" customWidth="1"/>
    <col min="11021" max="11021" width="16.42578125" style="65" bestFit="1" customWidth="1"/>
    <col min="11022" max="11023" width="15.42578125" style="65" bestFit="1" customWidth="1"/>
    <col min="11024" max="11024" width="11.7109375" style="65" bestFit="1" customWidth="1"/>
    <col min="11025" max="11025" width="15.42578125" style="65" bestFit="1" customWidth="1"/>
    <col min="11026" max="11026" width="9.42578125" style="65" bestFit="1" customWidth="1"/>
    <col min="11027" max="11027" width="15.42578125" style="65" bestFit="1" customWidth="1"/>
    <col min="11028" max="11028" width="9.42578125" style="65" bestFit="1" customWidth="1"/>
    <col min="11029" max="11264" width="9.140625" style="65"/>
    <col min="11265" max="11265" width="9.5703125" style="65" customWidth="1"/>
    <col min="11266" max="11266" width="12" style="65" bestFit="1" customWidth="1"/>
    <col min="11267" max="11267" width="5.7109375" style="65" customWidth="1"/>
    <col min="11268" max="11268" width="72" style="65" customWidth="1"/>
    <col min="11269" max="11274" width="0" style="65" hidden="1" customWidth="1"/>
    <col min="11275" max="11275" width="17.28515625" style="65" customWidth="1"/>
    <col min="11276" max="11276" width="15.85546875" style="65" customWidth="1"/>
    <col min="11277" max="11277" width="16.42578125" style="65" bestFit="1" customWidth="1"/>
    <col min="11278" max="11279" width="15.42578125" style="65" bestFit="1" customWidth="1"/>
    <col min="11280" max="11280" width="11.7109375" style="65" bestFit="1" customWidth="1"/>
    <col min="11281" max="11281" width="15.42578125" style="65" bestFit="1" customWidth="1"/>
    <col min="11282" max="11282" width="9.42578125" style="65" bestFit="1" customWidth="1"/>
    <col min="11283" max="11283" width="15.42578125" style="65" bestFit="1" customWidth="1"/>
    <col min="11284" max="11284" width="9.42578125" style="65" bestFit="1" customWidth="1"/>
    <col min="11285" max="11520" width="9.140625" style="65"/>
    <col min="11521" max="11521" width="9.5703125" style="65" customWidth="1"/>
    <col min="11522" max="11522" width="12" style="65" bestFit="1" customWidth="1"/>
    <col min="11523" max="11523" width="5.7109375" style="65" customWidth="1"/>
    <col min="11524" max="11524" width="72" style="65" customWidth="1"/>
    <col min="11525" max="11530" width="0" style="65" hidden="1" customWidth="1"/>
    <col min="11531" max="11531" width="17.28515625" style="65" customWidth="1"/>
    <col min="11532" max="11532" width="15.85546875" style="65" customWidth="1"/>
    <col min="11533" max="11533" width="16.42578125" style="65" bestFit="1" customWidth="1"/>
    <col min="11534" max="11535" width="15.42578125" style="65" bestFit="1" customWidth="1"/>
    <col min="11536" max="11536" width="11.7109375" style="65" bestFit="1" customWidth="1"/>
    <col min="11537" max="11537" width="15.42578125" style="65" bestFit="1" customWidth="1"/>
    <col min="11538" max="11538" width="9.42578125" style="65" bestFit="1" customWidth="1"/>
    <col min="11539" max="11539" width="15.42578125" style="65" bestFit="1" customWidth="1"/>
    <col min="11540" max="11540" width="9.42578125" style="65" bestFit="1" customWidth="1"/>
    <col min="11541" max="11776" width="9.140625" style="65"/>
    <col min="11777" max="11777" width="9.5703125" style="65" customWidth="1"/>
    <col min="11778" max="11778" width="12" style="65" bestFit="1" customWidth="1"/>
    <col min="11779" max="11779" width="5.7109375" style="65" customWidth="1"/>
    <col min="11780" max="11780" width="72" style="65" customWidth="1"/>
    <col min="11781" max="11786" width="0" style="65" hidden="1" customWidth="1"/>
    <col min="11787" max="11787" width="17.28515625" style="65" customWidth="1"/>
    <col min="11788" max="11788" width="15.85546875" style="65" customWidth="1"/>
    <col min="11789" max="11789" width="16.42578125" style="65" bestFit="1" customWidth="1"/>
    <col min="11790" max="11791" width="15.42578125" style="65" bestFit="1" customWidth="1"/>
    <col min="11792" max="11792" width="11.7109375" style="65" bestFit="1" customWidth="1"/>
    <col min="11793" max="11793" width="15.42578125" style="65" bestFit="1" customWidth="1"/>
    <col min="11794" max="11794" width="9.42578125" style="65" bestFit="1" customWidth="1"/>
    <col min="11795" max="11795" width="15.42578125" style="65" bestFit="1" customWidth="1"/>
    <col min="11796" max="11796" width="9.42578125" style="65" bestFit="1" customWidth="1"/>
    <col min="11797" max="12032" width="9.140625" style="65"/>
    <col min="12033" max="12033" width="9.5703125" style="65" customWidth="1"/>
    <col min="12034" max="12034" width="12" style="65" bestFit="1" customWidth="1"/>
    <col min="12035" max="12035" width="5.7109375" style="65" customWidth="1"/>
    <col min="12036" max="12036" width="72" style="65" customWidth="1"/>
    <col min="12037" max="12042" width="0" style="65" hidden="1" customWidth="1"/>
    <col min="12043" max="12043" width="17.28515625" style="65" customWidth="1"/>
    <col min="12044" max="12044" width="15.85546875" style="65" customWidth="1"/>
    <col min="12045" max="12045" width="16.42578125" style="65" bestFit="1" customWidth="1"/>
    <col min="12046" max="12047" width="15.42578125" style="65" bestFit="1" customWidth="1"/>
    <col min="12048" max="12048" width="11.7109375" style="65" bestFit="1" customWidth="1"/>
    <col min="12049" max="12049" width="15.42578125" style="65" bestFit="1" customWidth="1"/>
    <col min="12050" max="12050" width="9.42578125" style="65" bestFit="1" customWidth="1"/>
    <col min="12051" max="12051" width="15.42578125" style="65" bestFit="1" customWidth="1"/>
    <col min="12052" max="12052" width="9.42578125" style="65" bestFit="1" customWidth="1"/>
    <col min="12053" max="12288" width="9.140625" style="65"/>
    <col min="12289" max="12289" width="9.5703125" style="65" customWidth="1"/>
    <col min="12290" max="12290" width="12" style="65" bestFit="1" customWidth="1"/>
    <col min="12291" max="12291" width="5.7109375" style="65" customWidth="1"/>
    <col min="12292" max="12292" width="72" style="65" customWidth="1"/>
    <col min="12293" max="12298" width="0" style="65" hidden="1" customWidth="1"/>
    <col min="12299" max="12299" width="17.28515625" style="65" customWidth="1"/>
    <col min="12300" max="12300" width="15.85546875" style="65" customWidth="1"/>
    <col min="12301" max="12301" width="16.42578125" style="65" bestFit="1" customWidth="1"/>
    <col min="12302" max="12303" width="15.42578125" style="65" bestFit="1" customWidth="1"/>
    <col min="12304" max="12304" width="11.7109375" style="65" bestFit="1" customWidth="1"/>
    <col min="12305" max="12305" width="15.42578125" style="65" bestFit="1" customWidth="1"/>
    <col min="12306" max="12306" width="9.42578125" style="65" bestFit="1" customWidth="1"/>
    <col min="12307" max="12307" width="15.42578125" style="65" bestFit="1" customWidth="1"/>
    <col min="12308" max="12308" width="9.42578125" style="65" bestFit="1" customWidth="1"/>
    <col min="12309" max="12544" width="9.140625" style="65"/>
    <col min="12545" max="12545" width="9.5703125" style="65" customWidth="1"/>
    <col min="12546" max="12546" width="12" style="65" bestFit="1" customWidth="1"/>
    <col min="12547" max="12547" width="5.7109375" style="65" customWidth="1"/>
    <col min="12548" max="12548" width="72" style="65" customWidth="1"/>
    <col min="12549" max="12554" width="0" style="65" hidden="1" customWidth="1"/>
    <col min="12555" max="12555" width="17.28515625" style="65" customWidth="1"/>
    <col min="12556" max="12556" width="15.85546875" style="65" customWidth="1"/>
    <col min="12557" max="12557" width="16.42578125" style="65" bestFit="1" customWidth="1"/>
    <col min="12558" max="12559" width="15.42578125" style="65" bestFit="1" customWidth="1"/>
    <col min="12560" max="12560" width="11.7109375" style="65" bestFit="1" customWidth="1"/>
    <col min="12561" max="12561" width="15.42578125" style="65" bestFit="1" customWidth="1"/>
    <col min="12562" max="12562" width="9.42578125" style="65" bestFit="1" customWidth="1"/>
    <col min="12563" max="12563" width="15.42578125" style="65" bestFit="1" customWidth="1"/>
    <col min="12564" max="12564" width="9.42578125" style="65" bestFit="1" customWidth="1"/>
    <col min="12565" max="12800" width="9.140625" style="65"/>
    <col min="12801" max="12801" width="9.5703125" style="65" customWidth="1"/>
    <col min="12802" max="12802" width="12" style="65" bestFit="1" customWidth="1"/>
    <col min="12803" max="12803" width="5.7109375" style="65" customWidth="1"/>
    <col min="12804" max="12804" width="72" style="65" customWidth="1"/>
    <col min="12805" max="12810" width="0" style="65" hidden="1" customWidth="1"/>
    <col min="12811" max="12811" width="17.28515625" style="65" customWidth="1"/>
    <col min="12812" max="12812" width="15.85546875" style="65" customWidth="1"/>
    <col min="12813" max="12813" width="16.42578125" style="65" bestFit="1" customWidth="1"/>
    <col min="12814" max="12815" width="15.42578125" style="65" bestFit="1" customWidth="1"/>
    <col min="12816" max="12816" width="11.7109375" style="65" bestFit="1" customWidth="1"/>
    <col min="12817" max="12817" width="15.42578125" style="65" bestFit="1" customWidth="1"/>
    <col min="12818" max="12818" width="9.42578125" style="65" bestFit="1" customWidth="1"/>
    <col min="12819" max="12819" width="15.42578125" style="65" bestFit="1" customWidth="1"/>
    <col min="12820" max="12820" width="9.42578125" style="65" bestFit="1" customWidth="1"/>
    <col min="12821" max="13056" width="9.140625" style="65"/>
    <col min="13057" max="13057" width="9.5703125" style="65" customWidth="1"/>
    <col min="13058" max="13058" width="12" style="65" bestFit="1" customWidth="1"/>
    <col min="13059" max="13059" width="5.7109375" style="65" customWidth="1"/>
    <col min="13060" max="13060" width="72" style="65" customWidth="1"/>
    <col min="13061" max="13066" width="0" style="65" hidden="1" customWidth="1"/>
    <col min="13067" max="13067" width="17.28515625" style="65" customWidth="1"/>
    <col min="13068" max="13068" width="15.85546875" style="65" customWidth="1"/>
    <col min="13069" max="13069" width="16.42578125" style="65" bestFit="1" customWidth="1"/>
    <col min="13070" max="13071" width="15.42578125" style="65" bestFit="1" customWidth="1"/>
    <col min="13072" max="13072" width="11.7109375" style="65" bestFit="1" customWidth="1"/>
    <col min="13073" max="13073" width="15.42578125" style="65" bestFit="1" customWidth="1"/>
    <col min="13074" max="13074" width="9.42578125" style="65" bestFit="1" customWidth="1"/>
    <col min="13075" max="13075" width="15.42578125" style="65" bestFit="1" customWidth="1"/>
    <col min="13076" max="13076" width="9.42578125" style="65" bestFit="1" customWidth="1"/>
    <col min="13077" max="13312" width="9.140625" style="65"/>
    <col min="13313" max="13313" width="9.5703125" style="65" customWidth="1"/>
    <col min="13314" max="13314" width="12" style="65" bestFit="1" customWidth="1"/>
    <col min="13315" max="13315" width="5.7109375" style="65" customWidth="1"/>
    <col min="13316" max="13316" width="72" style="65" customWidth="1"/>
    <col min="13317" max="13322" width="0" style="65" hidden="1" customWidth="1"/>
    <col min="13323" max="13323" width="17.28515625" style="65" customWidth="1"/>
    <col min="13324" max="13324" width="15.85546875" style="65" customWidth="1"/>
    <col min="13325" max="13325" width="16.42578125" style="65" bestFit="1" customWidth="1"/>
    <col min="13326" max="13327" width="15.42578125" style="65" bestFit="1" customWidth="1"/>
    <col min="13328" max="13328" width="11.7109375" style="65" bestFit="1" customWidth="1"/>
    <col min="13329" max="13329" width="15.42578125" style="65" bestFit="1" customWidth="1"/>
    <col min="13330" max="13330" width="9.42578125" style="65" bestFit="1" customWidth="1"/>
    <col min="13331" max="13331" width="15.42578125" style="65" bestFit="1" customWidth="1"/>
    <col min="13332" max="13332" width="9.42578125" style="65" bestFit="1" customWidth="1"/>
    <col min="13333" max="13568" width="9.140625" style="65"/>
    <col min="13569" max="13569" width="9.5703125" style="65" customWidth="1"/>
    <col min="13570" max="13570" width="12" style="65" bestFit="1" customWidth="1"/>
    <col min="13571" max="13571" width="5.7109375" style="65" customWidth="1"/>
    <col min="13572" max="13572" width="72" style="65" customWidth="1"/>
    <col min="13573" max="13578" width="0" style="65" hidden="1" customWidth="1"/>
    <col min="13579" max="13579" width="17.28515625" style="65" customWidth="1"/>
    <col min="13580" max="13580" width="15.85546875" style="65" customWidth="1"/>
    <col min="13581" max="13581" width="16.42578125" style="65" bestFit="1" customWidth="1"/>
    <col min="13582" max="13583" width="15.42578125" style="65" bestFit="1" customWidth="1"/>
    <col min="13584" max="13584" width="11.7109375" style="65" bestFit="1" customWidth="1"/>
    <col min="13585" max="13585" width="15.42578125" style="65" bestFit="1" customWidth="1"/>
    <col min="13586" max="13586" width="9.42578125" style="65" bestFit="1" customWidth="1"/>
    <col min="13587" max="13587" width="15.42578125" style="65" bestFit="1" customWidth="1"/>
    <col min="13588" max="13588" width="9.42578125" style="65" bestFit="1" customWidth="1"/>
    <col min="13589" max="13824" width="9.140625" style="65"/>
    <col min="13825" max="13825" width="9.5703125" style="65" customWidth="1"/>
    <col min="13826" max="13826" width="12" style="65" bestFit="1" customWidth="1"/>
    <col min="13827" max="13827" width="5.7109375" style="65" customWidth="1"/>
    <col min="13828" max="13828" width="72" style="65" customWidth="1"/>
    <col min="13829" max="13834" width="0" style="65" hidden="1" customWidth="1"/>
    <col min="13835" max="13835" width="17.28515625" style="65" customWidth="1"/>
    <col min="13836" max="13836" width="15.85546875" style="65" customWidth="1"/>
    <col min="13837" max="13837" width="16.42578125" style="65" bestFit="1" customWidth="1"/>
    <col min="13838" max="13839" width="15.42578125" style="65" bestFit="1" customWidth="1"/>
    <col min="13840" max="13840" width="11.7109375" style="65" bestFit="1" customWidth="1"/>
    <col min="13841" max="13841" width="15.42578125" style="65" bestFit="1" customWidth="1"/>
    <col min="13842" max="13842" width="9.42578125" style="65" bestFit="1" customWidth="1"/>
    <col min="13843" max="13843" width="15.42578125" style="65" bestFit="1" customWidth="1"/>
    <col min="13844" max="13844" width="9.42578125" style="65" bestFit="1" customWidth="1"/>
    <col min="13845" max="14080" width="9.140625" style="65"/>
    <col min="14081" max="14081" width="9.5703125" style="65" customWidth="1"/>
    <col min="14082" max="14082" width="12" style="65" bestFit="1" customWidth="1"/>
    <col min="14083" max="14083" width="5.7109375" style="65" customWidth="1"/>
    <col min="14084" max="14084" width="72" style="65" customWidth="1"/>
    <col min="14085" max="14090" width="0" style="65" hidden="1" customWidth="1"/>
    <col min="14091" max="14091" width="17.28515625" style="65" customWidth="1"/>
    <col min="14092" max="14092" width="15.85546875" style="65" customWidth="1"/>
    <col min="14093" max="14093" width="16.42578125" style="65" bestFit="1" customWidth="1"/>
    <col min="14094" max="14095" width="15.42578125" style="65" bestFit="1" customWidth="1"/>
    <col min="14096" max="14096" width="11.7109375" style="65" bestFit="1" customWidth="1"/>
    <col min="14097" max="14097" width="15.42578125" style="65" bestFit="1" customWidth="1"/>
    <col min="14098" max="14098" width="9.42578125" style="65" bestFit="1" customWidth="1"/>
    <col min="14099" max="14099" width="15.42578125" style="65" bestFit="1" customWidth="1"/>
    <col min="14100" max="14100" width="9.42578125" style="65" bestFit="1" customWidth="1"/>
    <col min="14101" max="14336" width="9.140625" style="65"/>
    <col min="14337" max="14337" width="9.5703125" style="65" customWidth="1"/>
    <col min="14338" max="14338" width="12" style="65" bestFit="1" customWidth="1"/>
    <col min="14339" max="14339" width="5.7109375" style="65" customWidth="1"/>
    <col min="14340" max="14340" width="72" style="65" customWidth="1"/>
    <col min="14341" max="14346" width="0" style="65" hidden="1" customWidth="1"/>
    <col min="14347" max="14347" width="17.28515625" style="65" customWidth="1"/>
    <col min="14348" max="14348" width="15.85546875" style="65" customWidth="1"/>
    <col min="14349" max="14349" width="16.42578125" style="65" bestFit="1" customWidth="1"/>
    <col min="14350" max="14351" width="15.42578125" style="65" bestFit="1" customWidth="1"/>
    <col min="14352" max="14352" width="11.7109375" style="65" bestFit="1" customWidth="1"/>
    <col min="14353" max="14353" width="15.42578125" style="65" bestFit="1" customWidth="1"/>
    <col min="14354" max="14354" width="9.42578125" style="65" bestFit="1" customWidth="1"/>
    <col min="14355" max="14355" width="15.42578125" style="65" bestFit="1" customWidth="1"/>
    <col min="14356" max="14356" width="9.42578125" style="65" bestFit="1" customWidth="1"/>
    <col min="14357" max="14592" width="9.140625" style="65"/>
    <col min="14593" max="14593" width="9.5703125" style="65" customWidth="1"/>
    <col min="14594" max="14594" width="12" style="65" bestFit="1" customWidth="1"/>
    <col min="14595" max="14595" width="5.7109375" style="65" customWidth="1"/>
    <col min="14596" max="14596" width="72" style="65" customWidth="1"/>
    <col min="14597" max="14602" width="0" style="65" hidden="1" customWidth="1"/>
    <col min="14603" max="14603" width="17.28515625" style="65" customWidth="1"/>
    <col min="14604" max="14604" width="15.85546875" style="65" customWidth="1"/>
    <col min="14605" max="14605" width="16.42578125" style="65" bestFit="1" customWidth="1"/>
    <col min="14606" max="14607" width="15.42578125" style="65" bestFit="1" customWidth="1"/>
    <col min="14608" max="14608" width="11.7109375" style="65" bestFit="1" customWidth="1"/>
    <col min="14609" max="14609" width="15.42578125" style="65" bestFit="1" customWidth="1"/>
    <col min="14610" max="14610" width="9.42578125" style="65" bestFit="1" customWidth="1"/>
    <col min="14611" max="14611" width="15.42578125" style="65" bestFit="1" customWidth="1"/>
    <col min="14612" max="14612" width="9.42578125" style="65" bestFit="1" customWidth="1"/>
    <col min="14613" max="14848" width="9.140625" style="65"/>
    <col min="14849" max="14849" width="9.5703125" style="65" customWidth="1"/>
    <col min="14850" max="14850" width="12" style="65" bestFit="1" customWidth="1"/>
    <col min="14851" max="14851" width="5.7109375" style="65" customWidth="1"/>
    <col min="14852" max="14852" width="72" style="65" customWidth="1"/>
    <col min="14853" max="14858" width="0" style="65" hidden="1" customWidth="1"/>
    <col min="14859" max="14859" width="17.28515625" style="65" customWidth="1"/>
    <col min="14860" max="14860" width="15.85546875" style="65" customWidth="1"/>
    <col min="14861" max="14861" width="16.42578125" style="65" bestFit="1" customWidth="1"/>
    <col min="14862" max="14863" width="15.42578125" style="65" bestFit="1" customWidth="1"/>
    <col min="14864" max="14864" width="11.7109375" style="65" bestFit="1" customWidth="1"/>
    <col min="14865" max="14865" width="15.42578125" style="65" bestFit="1" customWidth="1"/>
    <col min="14866" max="14866" width="9.42578125" style="65" bestFit="1" customWidth="1"/>
    <col min="14867" max="14867" width="15.42578125" style="65" bestFit="1" customWidth="1"/>
    <col min="14868" max="14868" width="9.42578125" style="65" bestFit="1" customWidth="1"/>
    <col min="14869" max="15104" width="9.140625" style="65"/>
    <col min="15105" max="15105" width="9.5703125" style="65" customWidth="1"/>
    <col min="15106" max="15106" width="12" style="65" bestFit="1" customWidth="1"/>
    <col min="15107" max="15107" width="5.7109375" style="65" customWidth="1"/>
    <col min="15108" max="15108" width="72" style="65" customWidth="1"/>
    <col min="15109" max="15114" width="0" style="65" hidden="1" customWidth="1"/>
    <col min="15115" max="15115" width="17.28515625" style="65" customWidth="1"/>
    <col min="15116" max="15116" width="15.85546875" style="65" customWidth="1"/>
    <col min="15117" max="15117" width="16.42578125" style="65" bestFit="1" customWidth="1"/>
    <col min="15118" max="15119" width="15.42578125" style="65" bestFit="1" customWidth="1"/>
    <col min="15120" max="15120" width="11.7109375" style="65" bestFit="1" customWidth="1"/>
    <col min="15121" max="15121" width="15.42578125" style="65" bestFit="1" customWidth="1"/>
    <col min="15122" max="15122" width="9.42578125" style="65" bestFit="1" customWidth="1"/>
    <col min="15123" max="15123" width="15.42578125" style="65" bestFit="1" customWidth="1"/>
    <col min="15124" max="15124" width="9.42578125" style="65" bestFit="1" customWidth="1"/>
    <col min="15125" max="15360" width="9.140625" style="65"/>
    <col min="15361" max="15361" width="9.5703125" style="65" customWidth="1"/>
    <col min="15362" max="15362" width="12" style="65" bestFit="1" customWidth="1"/>
    <col min="15363" max="15363" width="5.7109375" style="65" customWidth="1"/>
    <col min="15364" max="15364" width="72" style="65" customWidth="1"/>
    <col min="15365" max="15370" width="0" style="65" hidden="1" customWidth="1"/>
    <col min="15371" max="15371" width="17.28515625" style="65" customWidth="1"/>
    <col min="15372" max="15372" width="15.85546875" style="65" customWidth="1"/>
    <col min="15373" max="15373" width="16.42578125" style="65" bestFit="1" customWidth="1"/>
    <col min="15374" max="15375" width="15.42578125" style="65" bestFit="1" customWidth="1"/>
    <col min="15376" max="15376" width="11.7109375" style="65" bestFit="1" customWidth="1"/>
    <col min="15377" max="15377" width="15.42578125" style="65" bestFit="1" customWidth="1"/>
    <col min="15378" max="15378" width="9.42578125" style="65" bestFit="1" customWidth="1"/>
    <col min="15379" max="15379" width="15.42578125" style="65" bestFit="1" customWidth="1"/>
    <col min="15380" max="15380" width="9.42578125" style="65" bestFit="1" customWidth="1"/>
    <col min="15381" max="15616" width="9.140625" style="65"/>
    <col min="15617" max="15617" width="9.5703125" style="65" customWidth="1"/>
    <col min="15618" max="15618" width="12" style="65" bestFit="1" customWidth="1"/>
    <col min="15619" max="15619" width="5.7109375" style="65" customWidth="1"/>
    <col min="15620" max="15620" width="72" style="65" customWidth="1"/>
    <col min="15621" max="15626" width="0" style="65" hidden="1" customWidth="1"/>
    <col min="15627" max="15627" width="17.28515625" style="65" customWidth="1"/>
    <col min="15628" max="15628" width="15.85546875" style="65" customWidth="1"/>
    <col min="15629" max="15629" width="16.42578125" style="65" bestFit="1" customWidth="1"/>
    <col min="15630" max="15631" width="15.42578125" style="65" bestFit="1" customWidth="1"/>
    <col min="15632" max="15632" width="11.7109375" style="65" bestFit="1" customWidth="1"/>
    <col min="15633" max="15633" width="15.42578125" style="65" bestFit="1" customWidth="1"/>
    <col min="15634" max="15634" width="9.42578125" style="65" bestFit="1" customWidth="1"/>
    <col min="15635" max="15635" width="15.42578125" style="65" bestFit="1" customWidth="1"/>
    <col min="15636" max="15636" width="9.42578125" style="65" bestFit="1" customWidth="1"/>
    <col min="15637" max="15872" width="9.140625" style="65"/>
    <col min="15873" max="15873" width="9.5703125" style="65" customWidth="1"/>
    <col min="15874" max="15874" width="12" style="65" bestFit="1" customWidth="1"/>
    <col min="15875" max="15875" width="5.7109375" style="65" customWidth="1"/>
    <col min="15876" max="15876" width="72" style="65" customWidth="1"/>
    <col min="15877" max="15882" width="0" style="65" hidden="1" customWidth="1"/>
    <col min="15883" max="15883" width="17.28515625" style="65" customWidth="1"/>
    <col min="15884" max="15884" width="15.85546875" style="65" customWidth="1"/>
    <col min="15885" max="15885" width="16.42578125" style="65" bestFit="1" customWidth="1"/>
    <col min="15886" max="15887" width="15.42578125" style="65" bestFit="1" customWidth="1"/>
    <col min="15888" max="15888" width="11.7109375" style="65" bestFit="1" customWidth="1"/>
    <col min="15889" max="15889" width="15.42578125" style="65" bestFit="1" customWidth="1"/>
    <col min="15890" max="15890" width="9.42578125" style="65" bestFit="1" customWidth="1"/>
    <col min="15891" max="15891" width="15.42578125" style="65" bestFit="1" customWidth="1"/>
    <col min="15892" max="15892" width="9.42578125" style="65" bestFit="1" customWidth="1"/>
    <col min="15893" max="16128" width="9.140625" style="65"/>
    <col min="16129" max="16129" width="9.5703125" style="65" customWidth="1"/>
    <col min="16130" max="16130" width="12" style="65" bestFit="1" customWidth="1"/>
    <col min="16131" max="16131" width="5.7109375" style="65" customWidth="1"/>
    <col min="16132" max="16132" width="72" style="65" customWidth="1"/>
    <col min="16133" max="16138" width="0" style="65" hidden="1" customWidth="1"/>
    <col min="16139" max="16139" width="17.28515625" style="65" customWidth="1"/>
    <col min="16140" max="16140" width="15.85546875" style="65" customWidth="1"/>
    <col min="16141" max="16141" width="16.42578125" style="65" bestFit="1" customWidth="1"/>
    <col min="16142" max="16143" width="15.42578125" style="65" bestFit="1" customWidth="1"/>
    <col min="16144" max="16144" width="11.7109375" style="65" bestFit="1" customWidth="1"/>
    <col min="16145" max="16145" width="15.42578125" style="65" bestFit="1" customWidth="1"/>
    <col min="16146" max="16146" width="9.42578125" style="65" bestFit="1" customWidth="1"/>
    <col min="16147" max="16147" width="15.42578125" style="65" bestFit="1" customWidth="1"/>
    <col min="16148" max="16148" width="9.42578125" style="65" bestFit="1" customWidth="1"/>
    <col min="16149" max="16384" width="9.140625" style="65"/>
  </cols>
  <sheetData>
    <row r="1" spans="1:17" ht="16.5">
      <c r="A1" s="224" t="s">
        <v>118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7" ht="16.5">
      <c r="A2" s="66"/>
      <c r="F2" s="65"/>
    </row>
    <row r="3" spans="1:17" ht="15.75">
      <c r="A3" s="223" t="s">
        <v>119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</row>
    <row r="4" spans="1:17" s="70" customFormat="1" ht="28.5">
      <c r="A4" s="68" t="s">
        <v>120</v>
      </c>
      <c r="B4" s="68" t="s">
        <v>121</v>
      </c>
      <c r="C4" s="68" t="s">
        <v>122</v>
      </c>
      <c r="D4" s="68" t="s">
        <v>123</v>
      </c>
      <c r="E4" s="69"/>
      <c r="F4" s="69"/>
      <c r="G4" s="69" t="str">
        <f>CONCATENATE("Plan za ",RIGHT(G7,5))</f>
        <v>Plan za 2024.</v>
      </c>
      <c r="H4" s="69" t="str">
        <f>CONCATENATE("Projekcija za ",RIGHT(H7,5))</f>
        <v>Projekcija za 2025.</v>
      </c>
      <c r="I4" s="69" t="str">
        <f>CONCATENATE("Projekcija za ",RIGHT(I7,5))</f>
        <v>Projekcija za 2026.</v>
      </c>
      <c r="K4" s="69" t="str">
        <f>CONCATENATE("Plan za ",RIGHT(K7,5))</f>
        <v>Plan za 2024.</v>
      </c>
      <c r="L4" s="69" t="str">
        <f>CONCATENATE("Projekcija za ",RIGHT(L7,5))</f>
        <v>Projekcija za 2025.</v>
      </c>
      <c r="M4" s="69" t="str">
        <f>CONCATENATE("Projekcija za ",RIGHT(M7,5))</f>
        <v>Projekcija za 2026.</v>
      </c>
    </row>
    <row r="5" spans="1:17" s="74" customFormat="1" ht="11.25">
      <c r="A5" s="71">
        <v>1</v>
      </c>
      <c r="B5" s="71">
        <v>2</v>
      </c>
      <c r="C5" s="71">
        <v>3</v>
      </c>
      <c r="D5" s="71">
        <v>4</v>
      </c>
      <c r="E5" s="72"/>
      <c r="F5" s="72"/>
      <c r="G5" s="73">
        <v>5</v>
      </c>
      <c r="H5" s="73">
        <v>6</v>
      </c>
      <c r="I5" s="73">
        <v>7</v>
      </c>
      <c r="K5" s="73">
        <v>5</v>
      </c>
      <c r="L5" s="73">
        <v>6</v>
      </c>
      <c r="M5" s="73">
        <v>7</v>
      </c>
    </row>
    <row r="6" spans="1:17" s="74" customFormat="1" ht="15">
      <c r="A6" s="75"/>
      <c r="B6" s="75"/>
      <c r="C6" s="75"/>
      <c r="D6" s="76" t="s">
        <v>124</v>
      </c>
      <c r="E6" s="20"/>
      <c r="F6" s="20"/>
      <c r="G6" s="77" t="str">
        <f>IF(ISBLANK([2]List2!B1),"",[2]List2!B1)</f>
        <v>Prijedlog proračuna 
za 2024.</v>
      </c>
      <c r="H6" s="77" t="str">
        <f>IF(ISBLANK([2]List2!C1),"",[2]List2!C1)</f>
        <v>Projekcija proračuna 
za 2025.</v>
      </c>
      <c r="I6" s="77" t="str">
        <f>IF(ISBLANK([2]List2!D1),"",[2]List2!D1)</f>
        <v>Projekcija proračuna 
za 2026.</v>
      </c>
      <c r="K6" s="77" t="str">
        <f>IF(ISBLANK([2]List2!F1),"",[2]List2!F1)</f>
        <v/>
      </c>
      <c r="L6" s="77" t="str">
        <f>IF(ISBLANK([2]List2!G1),"",[2]List2!G1)</f>
        <v/>
      </c>
      <c r="M6" s="77" t="str">
        <f>IF(ISBLANK([2]List2!H1),"",[2]List2!H1)</f>
        <v/>
      </c>
    </row>
    <row r="7" spans="1:17" ht="38.25" hidden="1">
      <c r="A7" s="78" t="str">
        <f>IF(ISNUMBER(SEARCH("XXX", E7)),LEFT(E7, LEN(E7)-3),"")</f>
        <v/>
      </c>
      <c r="B7" s="79" t="str">
        <f>IF(ISNUMBER(SEARCH("YYY", E7)),LEFT(E7, LEN(E7)-3),"")</f>
        <v/>
      </c>
      <c r="C7" s="79" t="str">
        <f>IF(ISNUMBER(VALUE(E7)),E7,"")</f>
        <v/>
      </c>
      <c r="D7" s="79" t="str">
        <f>IF(ISNUMBER(SEARCH("XXX", E7)),VLOOKUP(CONCATENATE("DRRH/",LEFT(E7, LEN(E7)-3)),[2]List1!A$2:B$100,2,FALSE),IF(ISNUMBER(SEARCH("YYY", E7)),VLOOKUP(CONCATENATE("DRRH/",LEFT(E7, LEN(E7)-3)),[2]List1!C$2:D$100,2,FALSE),F7))</f>
        <v/>
      </c>
      <c r="E7" s="80" t="s">
        <v>26</v>
      </c>
      <c r="F7" s="80" t="s">
        <v>26</v>
      </c>
      <c r="G7" s="81" t="s">
        <v>125</v>
      </c>
      <c r="H7" s="81" t="s">
        <v>126</v>
      </c>
      <c r="I7" s="81" t="s">
        <v>127</v>
      </c>
      <c r="J7" s="20"/>
      <c r="K7" s="81" t="s">
        <v>125</v>
      </c>
      <c r="L7" s="81" t="s">
        <v>126</v>
      </c>
      <c r="M7" s="81" t="s">
        <v>127</v>
      </c>
      <c r="N7" s="20"/>
    </row>
    <row r="8" spans="1:17" ht="15" hidden="1">
      <c r="A8" s="82" t="str">
        <f>IF(LEN(TRIM(E8)) = 1, TRIM(E8), "" )</f>
        <v/>
      </c>
      <c r="B8" s="83" t="str">
        <f>IF(LEN(TRIM(E8)) = 2, TRIM(E8), "" )</f>
        <v/>
      </c>
      <c r="C8" s="83" t="str">
        <f>IF(LEN(TRIM(E8)) = 3, TRIM(E8), "" )</f>
        <v/>
      </c>
      <c r="D8" s="83" t="str">
        <f>IF(LEN(TRIM(E8)) = 4, TRIM(E8), "" )</f>
        <v/>
      </c>
      <c r="E8" s="80" t="s">
        <v>128</v>
      </c>
      <c r="F8" s="80" t="s">
        <v>26</v>
      </c>
      <c r="G8" s="84" t="s">
        <v>32</v>
      </c>
      <c r="H8" s="84" t="s">
        <v>32</v>
      </c>
      <c r="I8" s="84" t="s">
        <v>32</v>
      </c>
      <c r="J8" s="85"/>
      <c r="K8" s="84" t="s">
        <v>32</v>
      </c>
      <c r="L8" s="84" t="s">
        <v>32</v>
      </c>
      <c r="M8" s="84" t="s">
        <v>32</v>
      </c>
      <c r="N8" s="20"/>
    </row>
    <row r="9" spans="1:17" ht="15">
      <c r="A9" s="86" t="str">
        <f t="shared" ref="A9:A15" si="0">IF(ISNUMBER(SEARCH("XXX", E9)),LEFT(E9, LEN(E9)-3),"")</f>
        <v>6</v>
      </c>
      <c r="B9" s="87" t="str">
        <f t="shared" ref="B9:B15" si="1">IF(ISNUMBER(SEARCH("YYY", E9)),LEFT(E9, LEN(E9)-3),"")</f>
        <v/>
      </c>
      <c r="C9" s="87" t="str">
        <f t="shared" ref="C9:C15" si="2">IF(ISNUMBER(VALUE(E9)),E9,"")</f>
        <v/>
      </c>
      <c r="D9" s="87" t="str">
        <f>IF(ISNUMBER(SEARCH("XXX", E9)),VLOOKUP(CONCATENATE("DRRH/",LEFT(E9, LEN(E9)-3)),[2]List1!A$2:B$100,2,FALSE),IF(ISNUMBER(SEARCH("YYY", E9)),VLOOKUP(CONCATENATE("DRRH/",LEFT(E9, LEN(E9)-3)),[2]List1!C$2:D$100,2,FALSE),F9))</f>
        <v>Prihodi poslovanja</v>
      </c>
      <c r="E9" s="88" t="s">
        <v>129</v>
      </c>
      <c r="F9" s="88" t="s">
        <v>26</v>
      </c>
      <c r="G9" s="89">
        <v>73143404</v>
      </c>
      <c r="H9" s="89">
        <v>59545959</v>
      </c>
      <c r="I9" s="89">
        <v>32492758</v>
      </c>
      <c r="J9" s="90"/>
      <c r="K9" s="89">
        <v>73143404</v>
      </c>
      <c r="L9" s="89">
        <v>59545959</v>
      </c>
      <c r="M9" s="89">
        <v>32492758</v>
      </c>
      <c r="N9" s="20"/>
    </row>
    <row r="10" spans="1:17">
      <c r="A10" s="86" t="str">
        <f t="shared" si="0"/>
        <v/>
      </c>
      <c r="B10" s="87" t="str">
        <f t="shared" si="1"/>
        <v>63</v>
      </c>
      <c r="C10" s="87" t="str">
        <f t="shared" si="2"/>
        <v/>
      </c>
      <c r="D10" s="87" t="str">
        <f>IF(ISNUMBER(SEARCH("XXX", E10)),VLOOKUP(CONCATENATE("DRRH/",LEFT(E10, LEN(E10)-3)),[2]List1!A$2:B$100,2,FALSE),IF(ISNUMBER(SEARCH("YYY", E10)),VLOOKUP(CONCATENATE("DRRH/",LEFT(E10, LEN(E10)-3)),[2]List1!C$2:D$100,2,FALSE),F10))</f>
        <v>Pomoći iz inozemstva (darovnice) i od subjekata unutar općeg proračuna</v>
      </c>
      <c r="E10" s="91" t="s">
        <v>130</v>
      </c>
      <c r="F10" s="91" t="s">
        <v>26</v>
      </c>
      <c r="G10" s="89">
        <v>49598401</v>
      </c>
      <c r="H10" s="89">
        <v>37751727</v>
      </c>
      <c r="I10" s="89">
        <v>10273392</v>
      </c>
      <c r="J10" s="90"/>
      <c r="K10" s="89">
        <v>49598401</v>
      </c>
      <c r="L10" s="89">
        <v>37751727</v>
      </c>
      <c r="M10" s="89">
        <v>10273392</v>
      </c>
      <c r="N10" s="90"/>
      <c r="O10" s="92"/>
      <c r="P10" s="92"/>
      <c r="Q10" s="92"/>
    </row>
    <row r="11" spans="1:17">
      <c r="A11" s="93" t="str">
        <f t="shared" si="0"/>
        <v/>
      </c>
      <c r="B11" s="94" t="str">
        <f t="shared" si="1"/>
        <v/>
      </c>
      <c r="C11" s="94" t="str">
        <f t="shared" si="2"/>
        <v>56</v>
      </c>
      <c r="D11" s="94" t="str">
        <f>IF(ISNUMBER(SEARCH("XXX", E11)),VLOOKUP(CONCATENATE("DRRH/",LEFT(E11, LEN(E11)-3)),[2]List1!A$2:B$100,2,FALSE),IF(ISNUMBER(SEARCH("YYY", E11)),VLOOKUP(CONCATENATE("DRRH/",LEFT(E11, LEN(E11)-3)),[2]List1!C$2:D$100,2,FALSE),F11))</f>
        <v>Fondovi EU</v>
      </c>
      <c r="E11" s="95" t="s">
        <v>115</v>
      </c>
      <c r="F11" s="96" t="s">
        <v>103</v>
      </c>
      <c r="G11" s="97">
        <v>3913825</v>
      </c>
      <c r="H11" s="97">
        <v>1203550</v>
      </c>
      <c r="I11" s="97">
        <v>1254474</v>
      </c>
      <c r="J11" s="85"/>
      <c r="K11" s="97">
        <v>3913825</v>
      </c>
      <c r="L11" s="97">
        <v>1203550</v>
      </c>
      <c r="M11" s="97">
        <v>1254474</v>
      </c>
      <c r="N11" s="90"/>
      <c r="O11" s="92"/>
      <c r="P11" s="92"/>
      <c r="Q11" s="92"/>
    </row>
    <row r="12" spans="1:17" ht="25.5">
      <c r="A12" s="93" t="str">
        <f t="shared" si="0"/>
        <v/>
      </c>
      <c r="B12" s="94" t="str">
        <f t="shared" si="1"/>
        <v/>
      </c>
      <c r="C12" s="94" t="str">
        <f t="shared" si="2"/>
        <v>58</v>
      </c>
      <c r="D12" s="94" t="str">
        <f>IF(ISNUMBER(SEARCH("XXX", E12)),VLOOKUP(CONCATENATE("DRRH/",LEFT(E12, LEN(E12)-3)),[2]List1!A$2:B$100,2,FALSE),IF(ISNUMBER(SEARCH("YYY", E12)),VLOOKUP(CONCATENATE("DRRH/",LEFT(E12, LEN(E12)-3)),[2]List1!C$2:D$100,2,FALSE),F12))</f>
        <v>Instrumenti EU nove generacije</v>
      </c>
      <c r="E12" s="95" t="s">
        <v>116</v>
      </c>
      <c r="F12" s="96" t="s">
        <v>117</v>
      </c>
      <c r="G12" s="97">
        <v>45684576</v>
      </c>
      <c r="H12" s="97">
        <v>36548177</v>
      </c>
      <c r="I12" s="97">
        <v>9018918</v>
      </c>
      <c r="J12" s="85"/>
      <c r="K12" s="97">
        <v>45684576</v>
      </c>
      <c r="L12" s="97">
        <v>36548177</v>
      </c>
      <c r="M12" s="97">
        <v>9018918</v>
      </c>
      <c r="N12" s="90"/>
      <c r="O12" s="92"/>
      <c r="P12" s="92"/>
      <c r="Q12" s="92"/>
    </row>
    <row r="13" spans="1:17" s="98" customFormat="1">
      <c r="A13" s="86" t="str">
        <f t="shared" si="0"/>
        <v/>
      </c>
      <c r="B13" s="87" t="str">
        <f t="shared" si="1"/>
        <v>67</v>
      </c>
      <c r="C13" s="87" t="str">
        <f t="shared" si="2"/>
        <v/>
      </c>
      <c r="D13" s="87" t="str">
        <f>IF(ISNUMBER(SEARCH("XXX", E13)),VLOOKUP(CONCATENATE("DRRH/",LEFT(E13, LEN(E13)-3)),[2]List1!A$2:B$100,2,FALSE),IF(ISNUMBER(SEARCH("YYY", E13)),VLOOKUP(CONCATENATE("DRRH/",LEFT(E13, LEN(E13)-3)),[2]List1!C$2:D$100,2,FALSE),F13))</f>
        <v>Prihodi iz proračuna</v>
      </c>
      <c r="E13" s="91" t="s">
        <v>131</v>
      </c>
      <c r="F13" s="91" t="s">
        <v>26</v>
      </c>
      <c r="G13" s="89">
        <v>23545003</v>
      </c>
      <c r="H13" s="89">
        <v>21794232</v>
      </c>
      <c r="I13" s="89">
        <v>22219366</v>
      </c>
      <c r="J13" s="90"/>
      <c r="K13" s="89">
        <v>23545003</v>
      </c>
      <c r="L13" s="89">
        <v>21794232</v>
      </c>
      <c r="M13" s="89">
        <v>22219366</v>
      </c>
      <c r="N13" s="90"/>
      <c r="O13" s="92"/>
      <c r="P13" s="92"/>
      <c r="Q13" s="92"/>
    </row>
    <row r="14" spans="1:17">
      <c r="A14" s="93" t="str">
        <f t="shared" si="0"/>
        <v/>
      </c>
      <c r="B14" s="94" t="str">
        <f t="shared" si="1"/>
        <v/>
      </c>
      <c r="C14" s="94" t="str">
        <f t="shared" si="2"/>
        <v>11</v>
      </c>
      <c r="D14" s="94" t="str">
        <f>IF(ISNUMBER(SEARCH("XXX", E14)),VLOOKUP(CONCATENATE("DRRH/",LEFT(E14, LEN(E14)-3)),[2]List1!A$2:B$100,2,FALSE),IF(ISNUMBER(SEARCH("YYY", E14)),VLOOKUP(CONCATENATE("DRRH/",LEFT(E14, LEN(E14)-3)),[2]List1!C$2:D$100,2,FALSE),F14))</f>
        <v>Opći prihodi i primici</v>
      </c>
      <c r="E14" s="95" t="s">
        <v>41</v>
      </c>
      <c r="F14" s="96" t="s">
        <v>42</v>
      </c>
      <c r="G14" s="97">
        <v>23119035</v>
      </c>
      <c r="H14" s="97">
        <v>21581843</v>
      </c>
      <c r="I14" s="97">
        <v>21997990</v>
      </c>
      <c r="J14" s="85"/>
      <c r="K14" s="97">
        <v>23119035</v>
      </c>
      <c r="L14" s="97">
        <v>21581843</v>
      </c>
      <c r="M14" s="97">
        <v>21997990</v>
      </c>
      <c r="N14" s="90"/>
      <c r="O14" s="92"/>
      <c r="P14" s="92"/>
      <c r="Q14" s="92"/>
    </row>
    <row r="15" spans="1:17" ht="25.5">
      <c r="A15" s="93" t="str">
        <f t="shared" si="0"/>
        <v/>
      </c>
      <c r="B15" s="94" t="str">
        <f t="shared" si="1"/>
        <v/>
      </c>
      <c r="C15" s="94" t="str">
        <f t="shared" si="2"/>
        <v>12</v>
      </c>
      <c r="D15" s="94" t="str">
        <f>IF(ISNUMBER(SEARCH("XXX", E15)),VLOOKUP(CONCATENATE("DRRH/",LEFT(E15, LEN(E15)-3)),[2]List1!A$2:B$100,2,FALSE),IF(ISNUMBER(SEARCH("YYY", E15)),VLOOKUP(CONCATENATE("DRRH/",LEFT(E15, LEN(E15)-3)),[2]List1!C$2:D$100,2,FALSE),F15))</f>
        <v>Sredstva učešća za pomoći</v>
      </c>
      <c r="E15" s="95" t="s">
        <v>63</v>
      </c>
      <c r="F15" s="96" t="s">
        <v>64</v>
      </c>
      <c r="G15" s="97">
        <v>425968</v>
      </c>
      <c r="H15" s="97">
        <v>212389</v>
      </c>
      <c r="I15" s="97">
        <v>221376</v>
      </c>
      <c r="J15" s="85"/>
      <c r="K15" s="97">
        <v>425968</v>
      </c>
      <c r="L15" s="97">
        <v>212389</v>
      </c>
      <c r="M15" s="97">
        <v>221376</v>
      </c>
      <c r="N15" s="90"/>
      <c r="O15" s="92"/>
      <c r="P15" s="92"/>
      <c r="Q15" s="92"/>
    </row>
    <row r="17" spans="1:19" ht="15.75">
      <c r="A17" s="223" t="s">
        <v>132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</row>
    <row r="18" spans="1:19">
      <c r="F18" s="65"/>
      <c r="G18" s="67"/>
      <c r="H18" s="67"/>
      <c r="I18" s="67"/>
      <c r="J18" s="67"/>
      <c r="K18" s="101"/>
      <c r="L18" s="101"/>
      <c r="M18" s="101"/>
    </row>
    <row r="19" spans="1:19" s="70" customFormat="1" ht="25.5">
      <c r="A19" s="102" t="s">
        <v>120</v>
      </c>
      <c r="B19" s="102" t="s">
        <v>121</v>
      </c>
      <c r="C19" s="102" t="s">
        <v>122</v>
      </c>
      <c r="D19" s="102" t="s">
        <v>133</v>
      </c>
      <c r="E19" s="103"/>
      <c r="F19" s="103" t="s">
        <v>123</v>
      </c>
      <c r="G19" s="103"/>
      <c r="H19" s="103"/>
      <c r="I19" s="103"/>
      <c r="J19" s="103"/>
      <c r="K19" s="103" t="str">
        <f>K22</f>
        <v>Plan za 2024.</v>
      </c>
      <c r="L19" s="104" t="str">
        <f>L22</f>
        <v>Projekcija za 2025.</v>
      </c>
      <c r="M19" s="104" t="str">
        <f>M22</f>
        <v>Projekcija za 2026.</v>
      </c>
    </row>
    <row r="20" spans="1:19" s="74" customFormat="1" ht="11.25">
      <c r="A20" s="71">
        <v>1</v>
      </c>
      <c r="B20" s="71">
        <v>2</v>
      </c>
      <c r="C20" s="71">
        <v>3</v>
      </c>
      <c r="D20" s="71">
        <v>4</v>
      </c>
      <c r="E20" s="72"/>
      <c r="F20" s="72"/>
      <c r="G20" s="72"/>
      <c r="H20" s="72"/>
      <c r="I20" s="72"/>
      <c r="J20" s="72"/>
      <c r="K20" s="105">
        <v>5</v>
      </c>
      <c r="L20" s="105">
        <v>6</v>
      </c>
      <c r="M20" s="105">
        <v>7</v>
      </c>
    </row>
    <row r="21" spans="1:19" s="74" customFormat="1">
      <c r="A21" s="75"/>
      <c r="B21" s="75"/>
      <c r="C21" s="75"/>
      <c r="D21" s="106" t="s">
        <v>106</v>
      </c>
      <c r="K21" s="77">
        <f>IF(ISBLANK(K24),"",K24)</f>
        <v>73143404</v>
      </c>
      <c r="L21" s="77">
        <f>IF(ISBLANK(L24),"",L24)</f>
        <v>59545959</v>
      </c>
      <c r="M21" s="77">
        <f>IF(ISBLANK(M24),"",M24)</f>
        <v>32492758</v>
      </c>
    </row>
    <row r="22" spans="1:19" ht="15" hidden="1">
      <c r="A22" s="107" t="str">
        <f>IF(ISNUMBER(VALUE(E22)),E22,"")</f>
        <v/>
      </c>
      <c r="B22" s="106" t="str">
        <f>IF(ISNUMBER(VALUE(G22)),G22,"")</f>
        <v/>
      </c>
      <c r="C22" s="106" t="str">
        <f>IF(ISNUMBER(VALUE(I22)),I22,"")</f>
        <v/>
      </c>
      <c r="D22" s="106" t="str">
        <f>CONCATENATE(F22,"    ",H22,"    ",J22)</f>
        <v xml:space="preserve">        </v>
      </c>
      <c r="E22" s="80" t="s">
        <v>26</v>
      </c>
      <c r="F22" s="80" t="s">
        <v>26</v>
      </c>
      <c r="G22" s="80" t="s">
        <v>26</v>
      </c>
      <c r="H22" s="80" t="s">
        <v>26</v>
      </c>
      <c r="I22" s="80" t="s">
        <v>26</v>
      </c>
      <c r="J22" s="80" t="s">
        <v>26</v>
      </c>
      <c r="K22" s="108" t="s">
        <v>107</v>
      </c>
      <c r="L22" s="108" t="s">
        <v>108</v>
      </c>
      <c r="M22" s="108" t="s">
        <v>109</v>
      </c>
      <c r="N22" s="20"/>
      <c r="O22" s="20"/>
    </row>
    <row r="23" spans="1:19" ht="15" hidden="1">
      <c r="E23" s="80" t="s">
        <v>134</v>
      </c>
      <c r="F23" s="80" t="s">
        <v>26</v>
      </c>
      <c r="G23" s="80" t="s">
        <v>135</v>
      </c>
      <c r="H23" s="80" t="s">
        <v>26</v>
      </c>
      <c r="I23" s="80" t="s">
        <v>136</v>
      </c>
      <c r="J23" s="80" t="s">
        <v>26</v>
      </c>
      <c r="K23" s="109" t="s">
        <v>32</v>
      </c>
      <c r="L23" s="109" t="s">
        <v>32</v>
      </c>
      <c r="M23" s="109" t="s">
        <v>32</v>
      </c>
      <c r="N23" s="20"/>
      <c r="O23" s="20"/>
    </row>
    <row r="24" spans="1:19" ht="15" hidden="1">
      <c r="A24" s="110"/>
      <c r="B24" s="110"/>
      <c r="C24" s="110"/>
      <c r="D24" s="110"/>
      <c r="E24" s="111" t="s">
        <v>111</v>
      </c>
      <c r="F24" s="111" t="s">
        <v>26</v>
      </c>
      <c r="G24" s="111" t="s">
        <v>26</v>
      </c>
      <c r="H24" s="111" t="s">
        <v>26</v>
      </c>
      <c r="I24" s="111" t="s">
        <v>26</v>
      </c>
      <c r="J24" s="111" t="s">
        <v>26</v>
      </c>
      <c r="K24" s="89">
        <v>73143404</v>
      </c>
      <c r="L24" s="89">
        <v>59545959</v>
      </c>
      <c r="M24" s="89">
        <v>32492758</v>
      </c>
      <c r="N24" s="20"/>
      <c r="O24" s="20"/>
    </row>
    <row r="25" spans="1:19" hidden="1">
      <c r="A25" s="107" t="str">
        <f t="shared" ref="A25:A47" si="3">IF(ISNUMBER(VALUE(E25)),E25,"")</f>
        <v>3</v>
      </c>
      <c r="B25" s="106" t="str">
        <f t="shared" ref="B25:B47" si="4">IF(ISNUMBER(VALUE(G25)),G25,"")</f>
        <v/>
      </c>
      <c r="C25" s="106" t="str">
        <f t="shared" ref="C25:C47" si="5">IF(ISNUMBER(VALUE(I25)),I25,"")</f>
        <v/>
      </c>
      <c r="D25" s="106" t="str">
        <f t="shared" ref="D25:D47" si="6">CONCATENATE(F25,"    ",H25,"    ",J25)</f>
        <v xml:space="preserve">Rashodi poslovanja        </v>
      </c>
      <c r="E25" s="112" t="s">
        <v>43</v>
      </c>
      <c r="F25" s="112" t="s">
        <v>2</v>
      </c>
      <c r="G25" s="111" t="s">
        <v>137</v>
      </c>
      <c r="H25" s="111" t="s">
        <v>26</v>
      </c>
      <c r="I25" s="111" t="s">
        <v>26</v>
      </c>
      <c r="J25" s="111" t="s">
        <v>26</v>
      </c>
      <c r="K25" s="89">
        <v>38705676</v>
      </c>
      <c r="L25" s="89">
        <v>27439008</v>
      </c>
      <c r="M25" s="89">
        <v>24567253</v>
      </c>
      <c r="N25" s="90"/>
      <c r="O25" s="90"/>
      <c r="P25" s="92"/>
      <c r="Q25" s="92"/>
      <c r="R25" s="92"/>
      <c r="S25" s="92"/>
    </row>
    <row r="26" spans="1:19" hidden="1">
      <c r="A26" s="107" t="str">
        <f t="shared" si="3"/>
        <v/>
      </c>
      <c r="B26" s="106" t="str">
        <f t="shared" si="4"/>
        <v>31</v>
      </c>
      <c r="C26" s="106" t="str">
        <f t="shared" si="5"/>
        <v/>
      </c>
      <c r="D26" s="106" t="str">
        <f t="shared" si="6"/>
        <v xml:space="preserve">    Rashodi za zaposlene    </v>
      </c>
      <c r="E26" s="112" t="s">
        <v>26</v>
      </c>
      <c r="F26" s="112" t="s">
        <v>26</v>
      </c>
      <c r="G26" s="112" t="s">
        <v>49</v>
      </c>
      <c r="H26" s="112" t="s">
        <v>3</v>
      </c>
      <c r="I26" s="111" t="s">
        <v>137</v>
      </c>
      <c r="J26" s="111" t="s">
        <v>26</v>
      </c>
      <c r="K26" s="89">
        <v>3285500</v>
      </c>
      <c r="L26" s="89">
        <v>3282000</v>
      </c>
      <c r="M26" s="89">
        <v>3204683</v>
      </c>
      <c r="N26" s="90"/>
      <c r="O26" s="90"/>
      <c r="P26" s="92"/>
      <c r="Q26" s="92"/>
      <c r="R26" s="92"/>
      <c r="S26" s="92"/>
    </row>
    <row r="27" spans="1:19">
      <c r="A27" s="113" t="str">
        <f t="shared" si="3"/>
        <v/>
      </c>
      <c r="B27" s="114" t="str">
        <f t="shared" si="4"/>
        <v/>
      </c>
      <c r="C27" s="114" t="str">
        <f t="shared" si="5"/>
        <v>11</v>
      </c>
      <c r="D27" s="114" t="str">
        <f t="shared" si="6"/>
        <v xml:space="preserve">        Opći prihodi i primici</v>
      </c>
      <c r="E27" s="115" t="s">
        <v>26</v>
      </c>
      <c r="F27" s="115" t="s">
        <v>26</v>
      </c>
      <c r="G27" s="115" t="s">
        <v>26</v>
      </c>
      <c r="H27" s="115" t="s">
        <v>26</v>
      </c>
      <c r="I27" s="115" t="s">
        <v>41</v>
      </c>
      <c r="J27" s="115" t="s">
        <v>42</v>
      </c>
      <c r="K27" s="97">
        <v>3285500</v>
      </c>
      <c r="L27" s="97">
        <v>3282000</v>
      </c>
      <c r="M27" s="97">
        <v>3204683</v>
      </c>
      <c r="N27" s="85"/>
      <c r="O27" s="85"/>
      <c r="P27" s="116"/>
      <c r="Q27" s="116"/>
      <c r="R27" s="116"/>
      <c r="S27" s="116"/>
    </row>
    <row r="28" spans="1:19" s="98" customFormat="1">
      <c r="A28" s="107" t="str">
        <f t="shared" si="3"/>
        <v/>
      </c>
      <c r="B28" s="106" t="str">
        <f t="shared" si="4"/>
        <v>32</v>
      </c>
      <c r="C28" s="106" t="str">
        <f t="shared" si="5"/>
        <v/>
      </c>
      <c r="D28" s="106" t="str">
        <f t="shared" si="6"/>
        <v xml:space="preserve">    Materijalni rashodi    </v>
      </c>
      <c r="E28" s="112" t="s">
        <v>26</v>
      </c>
      <c r="F28" s="112" t="s">
        <v>26</v>
      </c>
      <c r="G28" s="112" t="s">
        <v>44</v>
      </c>
      <c r="H28" s="112" t="s">
        <v>12</v>
      </c>
      <c r="I28" s="111" t="s">
        <v>137</v>
      </c>
      <c r="J28" s="111" t="s">
        <v>26</v>
      </c>
      <c r="K28" s="89">
        <v>21759446</v>
      </c>
      <c r="L28" s="89">
        <v>22156211</v>
      </c>
      <c r="M28" s="89">
        <v>20581641</v>
      </c>
      <c r="N28" s="90"/>
      <c r="O28" s="90"/>
      <c r="P28" s="92"/>
      <c r="Q28" s="92"/>
      <c r="R28" s="92"/>
      <c r="S28" s="92"/>
    </row>
    <row r="29" spans="1:19">
      <c r="A29" s="113" t="str">
        <f t="shared" si="3"/>
        <v/>
      </c>
      <c r="B29" s="114" t="str">
        <f t="shared" si="4"/>
        <v/>
      </c>
      <c r="C29" s="114" t="str">
        <f t="shared" si="5"/>
        <v>11</v>
      </c>
      <c r="D29" s="114" t="str">
        <f t="shared" si="6"/>
        <v xml:space="preserve">        Opći prihodi i primici</v>
      </c>
      <c r="E29" s="115" t="s">
        <v>26</v>
      </c>
      <c r="F29" s="115" t="s">
        <v>26</v>
      </c>
      <c r="G29" s="115" t="s">
        <v>26</v>
      </c>
      <c r="H29" s="115" t="s">
        <v>26</v>
      </c>
      <c r="I29" s="115" t="s">
        <v>41</v>
      </c>
      <c r="J29" s="115" t="s">
        <v>42</v>
      </c>
      <c r="K29" s="97">
        <v>15470840</v>
      </c>
      <c r="L29" s="97">
        <v>15209035</v>
      </c>
      <c r="M29" s="97">
        <v>15773333</v>
      </c>
      <c r="N29" s="85"/>
      <c r="O29" s="85"/>
      <c r="P29" s="116"/>
      <c r="Q29" s="116"/>
      <c r="R29" s="116"/>
      <c r="S29" s="116"/>
    </row>
    <row r="30" spans="1:19">
      <c r="A30" s="113" t="str">
        <f t="shared" si="3"/>
        <v/>
      </c>
      <c r="B30" s="114" t="str">
        <f t="shared" si="4"/>
        <v/>
      </c>
      <c r="C30" s="114" t="str">
        <f t="shared" si="5"/>
        <v>12</v>
      </c>
      <c r="D30" s="114" t="str">
        <f t="shared" si="6"/>
        <v xml:space="preserve">        Sredstva učešća za pomoći</v>
      </c>
      <c r="E30" s="115" t="s">
        <v>26</v>
      </c>
      <c r="F30" s="115" t="s">
        <v>26</v>
      </c>
      <c r="G30" s="115" t="s">
        <v>26</v>
      </c>
      <c r="H30" s="115" t="s">
        <v>26</v>
      </c>
      <c r="I30" s="115" t="s">
        <v>63</v>
      </c>
      <c r="J30" s="115" t="s">
        <v>64</v>
      </c>
      <c r="K30" s="97">
        <v>125968</v>
      </c>
      <c r="L30" s="97">
        <v>212389</v>
      </c>
      <c r="M30" s="97">
        <v>221376</v>
      </c>
      <c r="N30" s="85"/>
      <c r="O30" s="85"/>
      <c r="P30" s="116"/>
      <c r="Q30" s="116"/>
      <c r="R30" s="116"/>
      <c r="S30" s="116"/>
    </row>
    <row r="31" spans="1:19">
      <c r="A31" s="113" t="str">
        <f t="shared" si="3"/>
        <v/>
      </c>
      <c r="B31" s="114" t="str">
        <f t="shared" si="4"/>
        <v/>
      </c>
      <c r="C31" s="114" t="str">
        <f t="shared" si="5"/>
        <v>56</v>
      </c>
      <c r="D31" s="114" t="str">
        <f t="shared" si="6"/>
        <v xml:space="preserve">        Fondovi EU</v>
      </c>
      <c r="E31" s="115" t="s">
        <v>26</v>
      </c>
      <c r="F31" s="115" t="s">
        <v>26</v>
      </c>
      <c r="G31" s="115" t="s">
        <v>26</v>
      </c>
      <c r="H31" s="115" t="s">
        <v>26</v>
      </c>
      <c r="I31" s="115" t="s">
        <v>115</v>
      </c>
      <c r="J31" s="115" t="s">
        <v>103</v>
      </c>
      <c r="K31" s="97">
        <v>713825</v>
      </c>
      <c r="L31" s="97">
        <v>1203550</v>
      </c>
      <c r="M31" s="97">
        <v>1254474</v>
      </c>
      <c r="N31" s="85"/>
      <c r="O31" s="85"/>
      <c r="P31" s="116"/>
      <c r="Q31" s="116"/>
      <c r="R31" s="116"/>
      <c r="S31" s="116"/>
    </row>
    <row r="32" spans="1:19">
      <c r="A32" s="113" t="str">
        <f t="shared" si="3"/>
        <v/>
      </c>
      <c r="B32" s="114" t="str">
        <f t="shared" si="4"/>
        <v/>
      </c>
      <c r="C32" s="114" t="str">
        <f t="shared" si="5"/>
        <v>58</v>
      </c>
      <c r="D32" s="114" t="str">
        <f t="shared" si="6"/>
        <v xml:space="preserve">        Instrumenti EU nove generacije</v>
      </c>
      <c r="E32" s="115" t="s">
        <v>26</v>
      </c>
      <c r="F32" s="115" t="s">
        <v>26</v>
      </c>
      <c r="G32" s="115" t="s">
        <v>26</v>
      </c>
      <c r="H32" s="115" t="s">
        <v>26</v>
      </c>
      <c r="I32" s="115" t="s">
        <v>116</v>
      </c>
      <c r="J32" s="115" t="s">
        <v>117</v>
      </c>
      <c r="K32" s="97">
        <v>5448813</v>
      </c>
      <c r="L32" s="97">
        <v>5531237</v>
      </c>
      <c r="M32" s="97">
        <v>3332458</v>
      </c>
      <c r="N32" s="85"/>
      <c r="O32" s="85"/>
      <c r="P32" s="116"/>
      <c r="Q32" s="116"/>
      <c r="R32" s="116"/>
      <c r="S32" s="116"/>
    </row>
    <row r="33" spans="1:19">
      <c r="A33" s="107" t="str">
        <f t="shared" si="3"/>
        <v/>
      </c>
      <c r="B33" s="106" t="str">
        <f t="shared" si="4"/>
        <v>34</v>
      </c>
      <c r="C33" s="106" t="str">
        <f t="shared" si="5"/>
        <v/>
      </c>
      <c r="D33" s="106" t="str">
        <f t="shared" si="6"/>
        <v xml:space="preserve">    Financijski rashodi    </v>
      </c>
      <c r="E33" s="112" t="s">
        <v>26</v>
      </c>
      <c r="F33" s="112" t="s">
        <v>26</v>
      </c>
      <c r="G33" s="112" t="s">
        <v>50</v>
      </c>
      <c r="H33" s="112" t="s">
        <v>51</v>
      </c>
      <c r="I33" s="111" t="s">
        <v>137</v>
      </c>
      <c r="J33" s="111" t="s">
        <v>26</v>
      </c>
      <c r="K33" s="89">
        <v>5730</v>
      </c>
      <c r="L33" s="89">
        <v>797</v>
      </c>
      <c r="M33" s="89">
        <v>929</v>
      </c>
      <c r="N33" s="90"/>
      <c r="O33" s="90"/>
      <c r="P33" s="92"/>
      <c r="Q33" s="92"/>
      <c r="R33" s="92"/>
      <c r="S33" s="92"/>
    </row>
    <row r="34" spans="1:19">
      <c r="A34" s="113" t="str">
        <f t="shared" si="3"/>
        <v/>
      </c>
      <c r="B34" s="114" t="str">
        <f t="shared" si="4"/>
        <v/>
      </c>
      <c r="C34" s="114" t="str">
        <f t="shared" si="5"/>
        <v>11</v>
      </c>
      <c r="D34" s="114" t="str">
        <f t="shared" si="6"/>
        <v xml:space="preserve">        Opći prihodi i primici</v>
      </c>
      <c r="E34" s="115" t="s">
        <v>26</v>
      </c>
      <c r="F34" s="115" t="s">
        <v>26</v>
      </c>
      <c r="G34" s="115" t="s">
        <v>26</v>
      </c>
      <c r="H34" s="115" t="s">
        <v>26</v>
      </c>
      <c r="I34" s="115" t="s">
        <v>41</v>
      </c>
      <c r="J34" s="115" t="s">
        <v>42</v>
      </c>
      <c r="K34" s="97">
        <v>5730</v>
      </c>
      <c r="L34" s="97">
        <v>797</v>
      </c>
      <c r="M34" s="97">
        <v>929</v>
      </c>
      <c r="N34" s="85"/>
      <c r="O34" s="85"/>
      <c r="P34" s="116"/>
      <c r="Q34" s="116"/>
      <c r="R34" s="116"/>
      <c r="S34" s="116"/>
    </row>
    <row r="35" spans="1:19">
      <c r="A35" s="107" t="str">
        <f t="shared" si="3"/>
        <v/>
      </c>
      <c r="B35" s="106" t="str">
        <f t="shared" si="4"/>
        <v>35</v>
      </c>
      <c r="C35" s="106" t="str">
        <f t="shared" si="5"/>
        <v/>
      </c>
      <c r="D35" s="106" t="str">
        <f t="shared" si="6"/>
        <v xml:space="preserve">    Subvencije    </v>
      </c>
      <c r="E35" s="112" t="s">
        <v>26</v>
      </c>
      <c r="F35" s="112" t="s">
        <v>26</v>
      </c>
      <c r="G35" s="112" t="s">
        <v>65</v>
      </c>
      <c r="H35" s="112" t="s">
        <v>66</v>
      </c>
      <c r="I35" s="111" t="s">
        <v>137</v>
      </c>
      <c r="J35" s="111" t="s">
        <v>26</v>
      </c>
      <c r="K35" s="89">
        <v>2000000</v>
      </c>
      <c r="L35" s="89"/>
      <c r="M35" s="89"/>
      <c r="N35" s="90"/>
      <c r="O35" s="90"/>
      <c r="P35" s="92"/>
      <c r="Q35" s="92"/>
      <c r="R35" s="92"/>
      <c r="S35" s="92"/>
    </row>
    <row r="36" spans="1:19" ht="14.45" customHeight="1">
      <c r="A36" s="113" t="str">
        <f t="shared" si="3"/>
        <v/>
      </c>
      <c r="B36" s="114" t="str">
        <f t="shared" si="4"/>
        <v/>
      </c>
      <c r="C36" s="114" t="str">
        <f t="shared" si="5"/>
        <v>12</v>
      </c>
      <c r="D36" s="114" t="str">
        <f t="shared" si="6"/>
        <v xml:space="preserve">        Sredstva učešća za pomoći</v>
      </c>
      <c r="E36" s="115" t="s">
        <v>26</v>
      </c>
      <c r="F36" s="115" t="s">
        <v>26</v>
      </c>
      <c r="G36" s="115" t="s">
        <v>26</v>
      </c>
      <c r="H36" s="115" t="s">
        <v>26</v>
      </c>
      <c r="I36" s="115" t="s">
        <v>63</v>
      </c>
      <c r="J36" s="115" t="s">
        <v>64</v>
      </c>
      <c r="K36" s="97">
        <v>300000</v>
      </c>
      <c r="L36" s="97"/>
      <c r="M36" s="97"/>
      <c r="N36" s="85"/>
      <c r="O36" s="85"/>
      <c r="P36" s="116"/>
      <c r="Q36" s="116"/>
      <c r="R36" s="116"/>
      <c r="S36" s="116"/>
    </row>
    <row r="37" spans="1:19">
      <c r="A37" s="113" t="str">
        <f t="shared" si="3"/>
        <v/>
      </c>
      <c r="B37" s="114" t="str">
        <f t="shared" si="4"/>
        <v/>
      </c>
      <c r="C37" s="114" t="str">
        <f t="shared" si="5"/>
        <v>56</v>
      </c>
      <c r="D37" s="114" t="str">
        <f t="shared" si="6"/>
        <v xml:space="preserve">        Fondovi EU</v>
      </c>
      <c r="E37" s="115" t="s">
        <v>26</v>
      </c>
      <c r="F37" s="115" t="s">
        <v>26</v>
      </c>
      <c r="G37" s="115" t="s">
        <v>26</v>
      </c>
      <c r="H37" s="115" t="s">
        <v>26</v>
      </c>
      <c r="I37" s="115" t="s">
        <v>115</v>
      </c>
      <c r="J37" s="115" t="s">
        <v>103</v>
      </c>
      <c r="K37" s="97">
        <v>1700000</v>
      </c>
      <c r="L37" s="97"/>
      <c r="M37" s="97"/>
      <c r="N37" s="85"/>
      <c r="O37" s="85"/>
      <c r="P37" s="116"/>
      <c r="Q37" s="116"/>
      <c r="R37" s="116"/>
      <c r="S37" s="116"/>
    </row>
    <row r="38" spans="1:19">
      <c r="A38" s="107" t="str">
        <f t="shared" si="3"/>
        <v/>
      </c>
      <c r="B38" s="106" t="str">
        <f t="shared" si="4"/>
        <v>36</v>
      </c>
      <c r="C38" s="106" t="str">
        <f t="shared" si="5"/>
        <v/>
      </c>
      <c r="D38" s="106" t="str">
        <f t="shared" si="6"/>
        <v xml:space="preserve">    Pomoći dane u inozemstvo i unutar općeg proračuna    </v>
      </c>
      <c r="E38" s="112" t="s">
        <v>26</v>
      </c>
      <c r="F38" s="112" t="s">
        <v>26</v>
      </c>
      <c r="G38" s="112" t="s">
        <v>69</v>
      </c>
      <c r="H38" s="112" t="s">
        <v>70</v>
      </c>
      <c r="I38" s="111" t="s">
        <v>137</v>
      </c>
      <c r="J38" s="111" t="s">
        <v>26</v>
      </c>
      <c r="K38" s="89">
        <v>11655000</v>
      </c>
      <c r="L38" s="89">
        <v>2000000</v>
      </c>
      <c r="M38" s="89">
        <v>780000</v>
      </c>
      <c r="N38" s="90"/>
      <c r="O38" s="90"/>
      <c r="P38" s="92"/>
      <c r="Q38" s="92"/>
      <c r="R38" s="92"/>
      <c r="S38" s="92"/>
    </row>
    <row r="39" spans="1:19">
      <c r="A39" s="117" t="str">
        <f t="shared" si="3"/>
        <v/>
      </c>
      <c r="B39" s="118" t="str">
        <f t="shared" si="4"/>
        <v/>
      </c>
      <c r="C39" s="118" t="str">
        <f t="shared" si="5"/>
        <v>56</v>
      </c>
      <c r="D39" s="118" t="str">
        <f t="shared" si="6"/>
        <v xml:space="preserve">        Fondovi EU</v>
      </c>
      <c r="E39" s="119" t="s">
        <v>26</v>
      </c>
      <c r="F39" s="119" t="s">
        <v>26</v>
      </c>
      <c r="G39" s="119" t="s">
        <v>26</v>
      </c>
      <c r="H39" s="119" t="s">
        <v>26</v>
      </c>
      <c r="I39" s="119" t="s">
        <v>115</v>
      </c>
      <c r="J39" s="119" t="s">
        <v>103</v>
      </c>
      <c r="K39" s="120">
        <v>1500000</v>
      </c>
      <c r="L39" s="120"/>
      <c r="M39" s="120"/>
      <c r="N39" s="121"/>
      <c r="O39" s="121"/>
      <c r="P39" s="121"/>
      <c r="Q39" s="121"/>
      <c r="R39" s="121"/>
      <c r="S39" s="121"/>
    </row>
    <row r="40" spans="1:19">
      <c r="A40" s="117" t="str">
        <f t="shared" si="3"/>
        <v/>
      </c>
      <c r="B40" s="118" t="str">
        <f t="shared" si="4"/>
        <v/>
      </c>
      <c r="C40" s="118" t="str">
        <f t="shared" si="5"/>
        <v>58</v>
      </c>
      <c r="D40" s="118" t="str">
        <f t="shared" si="6"/>
        <v xml:space="preserve">        Instrumenti EU nove generacije</v>
      </c>
      <c r="E40" s="119" t="s">
        <v>26</v>
      </c>
      <c r="F40" s="119" t="s">
        <v>26</v>
      </c>
      <c r="G40" s="119" t="s">
        <v>26</v>
      </c>
      <c r="H40" s="119" t="s">
        <v>26</v>
      </c>
      <c r="I40" s="119" t="s">
        <v>116</v>
      </c>
      <c r="J40" s="119" t="s">
        <v>117</v>
      </c>
      <c r="K40" s="120">
        <v>10155000</v>
      </c>
      <c r="L40" s="120">
        <v>2000000</v>
      </c>
      <c r="M40" s="120">
        <v>780000</v>
      </c>
      <c r="N40" s="121"/>
      <c r="O40" s="121"/>
      <c r="P40" s="121"/>
      <c r="Q40" s="121"/>
      <c r="R40" s="121"/>
      <c r="S40" s="121"/>
    </row>
    <row r="41" spans="1:19">
      <c r="A41" s="107" t="str">
        <f t="shared" si="3"/>
        <v>4</v>
      </c>
      <c r="B41" s="106" t="str">
        <f t="shared" si="4"/>
        <v/>
      </c>
      <c r="C41" s="106" t="str">
        <f t="shared" si="5"/>
        <v/>
      </c>
      <c r="D41" s="106" t="str">
        <f t="shared" si="6"/>
        <v xml:space="preserve">Rashodi za nabavu nefinancijske imovine        </v>
      </c>
      <c r="E41" s="112" t="s">
        <v>52</v>
      </c>
      <c r="F41" s="112" t="s">
        <v>4</v>
      </c>
      <c r="G41" s="111" t="s">
        <v>137</v>
      </c>
      <c r="H41" s="111" t="s">
        <v>26</v>
      </c>
      <c r="I41" s="111" t="s">
        <v>26</v>
      </c>
      <c r="J41" s="111" t="s">
        <v>26</v>
      </c>
      <c r="K41" s="89">
        <v>34437728</v>
      </c>
      <c r="L41" s="89">
        <v>32106951</v>
      </c>
      <c r="M41" s="89">
        <v>7925505</v>
      </c>
      <c r="N41" s="98"/>
      <c r="O41" s="98"/>
      <c r="P41" s="98"/>
      <c r="Q41" s="98"/>
      <c r="R41" s="98"/>
      <c r="S41" s="98"/>
    </row>
    <row r="42" spans="1:19">
      <c r="A42" s="107" t="str">
        <f t="shared" si="3"/>
        <v/>
      </c>
      <c r="B42" s="106" t="str">
        <f t="shared" si="4"/>
        <v>41</v>
      </c>
      <c r="C42" s="106" t="str">
        <f t="shared" si="5"/>
        <v/>
      </c>
      <c r="D42" s="106" t="str">
        <f t="shared" si="6"/>
        <v xml:space="preserve">    Rashodi za nabavu neproizvedene dugotrajne imovine    </v>
      </c>
      <c r="E42" s="112" t="s">
        <v>26</v>
      </c>
      <c r="F42" s="112" t="s">
        <v>26</v>
      </c>
      <c r="G42" s="112" t="s">
        <v>80</v>
      </c>
      <c r="H42" s="112" t="s">
        <v>5</v>
      </c>
      <c r="I42" s="111" t="s">
        <v>137</v>
      </c>
      <c r="J42" s="111" t="s">
        <v>26</v>
      </c>
      <c r="K42" s="89">
        <v>5800538</v>
      </c>
      <c r="L42" s="89">
        <v>2571431</v>
      </c>
      <c r="M42" s="89">
        <v>2104446</v>
      </c>
      <c r="N42" s="98"/>
      <c r="O42" s="98"/>
      <c r="P42" s="98"/>
      <c r="Q42" s="98"/>
      <c r="R42" s="98"/>
      <c r="S42" s="98"/>
    </row>
    <row r="43" spans="1:19">
      <c r="A43" s="117" t="str">
        <f t="shared" si="3"/>
        <v/>
      </c>
      <c r="B43" s="118" t="str">
        <f t="shared" si="4"/>
        <v/>
      </c>
      <c r="C43" s="118" t="str">
        <f t="shared" si="5"/>
        <v>11</v>
      </c>
      <c r="D43" s="118" t="str">
        <f t="shared" si="6"/>
        <v xml:space="preserve">        Opći prihodi i primici</v>
      </c>
      <c r="E43" s="119" t="s">
        <v>26</v>
      </c>
      <c r="F43" s="119" t="s">
        <v>26</v>
      </c>
      <c r="G43" s="119" t="s">
        <v>26</v>
      </c>
      <c r="H43" s="119" t="s">
        <v>26</v>
      </c>
      <c r="I43" s="119" t="s">
        <v>41</v>
      </c>
      <c r="J43" s="119" t="s">
        <v>42</v>
      </c>
      <c r="K43" s="120">
        <v>2300538</v>
      </c>
      <c r="L43" s="120">
        <v>2071431</v>
      </c>
      <c r="M43" s="120">
        <v>2004446</v>
      </c>
      <c r="N43" s="121"/>
      <c r="O43" s="121"/>
      <c r="P43" s="121"/>
      <c r="Q43" s="121"/>
      <c r="R43" s="121"/>
      <c r="S43" s="121"/>
    </row>
    <row r="44" spans="1:19">
      <c r="A44" s="117" t="str">
        <f t="shared" si="3"/>
        <v/>
      </c>
      <c r="B44" s="118" t="str">
        <f t="shared" si="4"/>
        <v/>
      </c>
      <c r="C44" s="118" t="str">
        <f t="shared" si="5"/>
        <v>58</v>
      </c>
      <c r="D44" s="118" t="str">
        <f t="shared" si="6"/>
        <v xml:space="preserve">        Instrumenti EU nove generacije</v>
      </c>
      <c r="E44" s="119" t="s">
        <v>26</v>
      </c>
      <c r="F44" s="119" t="s">
        <v>26</v>
      </c>
      <c r="G44" s="119" t="s">
        <v>26</v>
      </c>
      <c r="H44" s="119" t="s">
        <v>26</v>
      </c>
      <c r="I44" s="119" t="s">
        <v>116</v>
      </c>
      <c r="J44" s="119" t="s">
        <v>117</v>
      </c>
      <c r="K44" s="120">
        <v>3500000</v>
      </c>
      <c r="L44" s="120">
        <v>500000</v>
      </c>
      <c r="M44" s="120">
        <v>100000</v>
      </c>
      <c r="N44" s="121"/>
      <c r="O44" s="121"/>
      <c r="P44" s="121"/>
      <c r="Q44" s="121"/>
      <c r="R44" s="121"/>
      <c r="S44" s="121"/>
    </row>
    <row r="45" spans="1:19">
      <c r="A45" s="107" t="str">
        <f t="shared" si="3"/>
        <v/>
      </c>
      <c r="B45" s="106" t="str">
        <f t="shared" si="4"/>
        <v>42</v>
      </c>
      <c r="C45" s="106" t="str">
        <f t="shared" si="5"/>
        <v/>
      </c>
      <c r="D45" s="106" t="str">
        <f t="shared" si="6"/>
        <v xml:space="preserve">    Rashodi za nabavu proizvedene dugotrajne imovine    </v>
      </c>
      <c r="E45" s="112" t="s">
        <v>26</v>
      </c>
      <c r="F45" s="112" t="s">
        <v>26</v>
      </c>
      <c r="G45" s="112" t="s">
        <v>53</v>
      </c>
      <c r="H45" s="112" t="s">
        <v>54</v>
      </c>
      <c r="I45" s="111" t="s">
        <v>137</v>
      </c>
      <c r="J45" s="111" t="s">
        <v>26</v>
      </c>
      <c r="K45" s="89">
        <v>28637190</v>
      </c>
      <c r="L45" s="89">
        <v>29535520</v>
      </c>
      <c r="M45" s="89">
        <v>5821059</v>
      </c>
      <c r="N45" s="98"/>
      <c r="O45" s="98"/>
      <c r="P45" s="98"/>
      <c r="Q45" s="98"/>
      <c r="R45" s="98"/>
      <c r="S45" s="98"/>
    </row>
    <row r="46" spans="1:19">
      <c r="A46" s="117" t="str">
        <f t="shared" si="3"/>
        <v/>
      </c>
      <c r="B46" s="118" t="str">
        <f t="shared" si="4"/>
        <v/>
      </c>
      <c r="C46" s="118" t="str">
        <f t="shared" si="5"/>
        <v>11</v>
      </c>
      <c r="D46" s="118" t="str">
        <f t="shared" si="6"/>
        <v xml:space="preserve">        Opći prihodi i primici</v>
      </c>
      <c r="E46" s="119" t="s">
        <v>26</v>
      </c>
      <c r="F46" s="119" t="s">
        <v>26</v>
      </c>
      <c r="G46" s="119" t="s">
        <v>26</v>
      </c>
      <c r="H46" s="119" t="s">
        <v>26</v>
      </c>
      <c r="I46" s="119" t="s">
        <v>41</v>
      </c>
      <c r="J46" s="119" t="s">
        <v>42</v>
      </c>
      <c r="K46" s="120">
        <v>2056427</v>
      </c>
      <c r="L46" s="120">
        <v>1018580</v>
      </c>
      <c r="M46" s="120">
        <v>1014599</v>
      </c>
      <c r="N46" s="121"/>
      <c r="O46" s="121"/>
      <c r="P46" s="121"/>
      <c r="Q46" s="121"/>
      <c r="R46" s="121"/>
      <c r="S46" s="121"/>
    </row>
    <row r="47" spans="1:19">
      <c r="A47" s="117" t="str">
        <f t="shared" si="3"/>
        <v/>
      </c>
      <c r="B47" s="118" t="str">
        <f t="shared" si="4"/>
        <v/>
      </c>
      <c r="C47" s="118" t="str">
        <f t="shared" si="5"/>
        <v>58</v>
      </c>
      <c r="D47" s="118" t="str">
        <f t="shared" si="6"/>
        <v xml:space="preserve">        Instrumenti EU nove generacije</v>
      </c>
      <c r="E47" s="119" t="s">
        <v>26</v>
      </c>
      <c r="F47" s="119" t="s">
        <v>26</v>
      </c>
      <c r="G47" s="119" t="s">
        <v>26</v>
      </c>
      <c r="H47" s="119" t="s">
        <v>26</v>
      </c>
      <c r="I47" s="119" t="s">
        <v>116</v>
      </c>
      <c r="J47" s="119" t="s">
        <v>117</v>
      </c>
      <c r="K47" s="120">
        <v>26580763</v>
      </c>
      <c r="L47" s="120">
        <v>28516940</v>
      </c>
      <c r="M47" s="120">
        <v>4806460</v>
      </c>
      <c r="N47" s="121"/>
      <c r="O47" s="121"/>
      <c r="P47" s="121"/>
      <c r="Q47" s="121"/>
      <c r="R47" s="121"/>
      <c r="S47" s="121"/>
    </row>
  </sheetData>
  <mergeCells count="3">
    <mergeCell ref="A17:M17"/>
    <mergeCell ref="A1:M1"/>
    <mergeCell ref="A3:M3"/>
  </mergeCells>
  <pageMargins left="0.7" right="0.7" top="0.75" bottom="0.75" header="0.3" footer="0.3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>
    <pageSetUpPr fitToPage="1"/>
  </sheetPr>
  <dimension ref="A1:S10"/>
  <sheetViews>
    <sheetView workbookViewId="0">
      <selection activeCell="B17" sqref="B17"/>
    </sheetView>
  </sheetViews>
  <sheetFormatPr defaultColWidth="18.7109375" defaultRowHeight="15"/>
  <cols>
    <col min="1" max="1" width="16.42578125" style="176" customWidth="1"/>
    <col min="2" max="2" width="68.7109375" customWidth="1"/>
    <col min="3" max="3" width="17.7109375" style="151" customWidth="1"/>
    <col min="4" max="4" width="17.5703125" style="151" customWidth="1"/>
    <col min="5" max="5" width="14.85546875" style="151" bestFit="1" customWidth="1"/>
    <col min="6" max="6" width="15.7109375" style="151" customWidth="1"/>
    <col min="7" max="7" width="9.7109375" customWidth="1"/>
    <col min="8" max="8" width="15.7109375" style="151" customWidth="1"/>
    <col min="9" max="9" width="9.7109375" customWidth="1"/>
    <col min="257" max="257" width="16.42578125" customWidth="1"/>
    <col min="258" max="258" width="68.7109375" customWidth="1"/>
    <col min="259" max="259" width="17.7109375" customWidth="1"/>
    <col min="260" max="260" width="17.5703125" customWidth="1"/>
    <col min="261" max="261" width="14.85546875" bestFit="1" customWidth="1"/>
    <col min="262" max="262" width="15.7109375" customWidth="1"/>
    <col min="263" max="263" width="9.7109375" customWidth="1"/>
    <col min="264" max="264" width="15.7109375" customWidth="1"/>
    <col min="265" max="265" width="9.7109375" customWidth="1"/>
    <col min="513" max="513" width="16.42578125" customWidth="1"/>
    <col min="514" max="514" width="68.7109375" customWidth="1"/>
    <col min="515" max="515" width="17.7109375" customWidth="1"/>
    <col min="516" max="516" width="17.5703125" customWidth="1"/>
    <col min="517" max="517" width="14.85546875" bestFit="1" customWidth="1"/>
    <col min="518" max="518" width="15.7109375" customWidth="1"/>
    <col min="519" max="519" width="9.7109375" customWidth="1"/>
    <col min="520" max="520" width="15.7109375" customWidth="1"/>
    <col min="521" max="521" width="9.7109375" customWidth="1"/>
    <col min="769" max="769" width="16.42578125" customWidth="1"/>
    <col min="770" max="770" width="68.7109375" customWidth="1"/>
    <col min="771" max="771" width="17.7109375" customWidth="1"/>
    <col min="772" max="772" width="17.5703125" customWidth="1"/>
    <col min="773" max="773" width="14.85546875" bestFit="1" customWidth="1"/>
    <col min="774" max="774" width="15.7109375" customWidth="1"/>
    <col min="775" max="775" width="9.7109375" customWidth="1"/>
    <col min="776" max="776" width="15.7109375" customWidth="1"/>
    <col min="777" max="777" width="9.7109375" customWidth="1"/>
    <col min="1025" max="1025" width="16.42578125" customWidth="1"/>
    <col min="1026" max="1026" width="68.7109375" customWidth="1"/>
    <col min="1027" max="1027" width="17.7109375" customWidth="1"/>
    <col min="1028" max="1028" width="17.5703125" customWidth="1"/>
    <col min="1029" max="1029" width="14.85546875" bestFit="1" customWidth="1"/>
    <col min="1030" max="1030" width="15.7109375" customWidth="1"/>
    <col min="1031" max="1031" width="9.7109375" customWidth="1"/>
    <col min="1032" max="1032" width="15.7109375" customWidth="1"/>
    <col min="1033" max="1033" width="9.7109375" customWidth="1"/>
    <col min="1281" max="1281" width="16.42578125" customWidth="1"/>
    <col min="1282" max="1282" width="68.7109375" customWidth="1"/>
    <col min="1283" max="1283" width="17.7109375" customWidth="1"/>
    <col min="1284" max="1284" width="17.5703125" customWidth="1"/>
    <col min="1285" max="1285" width="14.85546875" bestFit="1" customWidth="1"/>
    <col min="1286" max="1286" width="15.7109375" customWidth="1"/>
    <col min="1287" max="1287" width="9.7109375" customWidth="1"/>
    <col min="1288" max="1288" width="15.7109375" customWidth="1"/>
    <col min="1289" max="1289" width="9.7109375" customWidth="1"/>
    <col min="1537" max="1537" width="16.42578125" customWidth="1"/>
    <col min="1538" max="1538" width="68.7109375" customWidth="1"/>
    <col min="1539" max="1539" width="17.7109375" customWidth="1"/>
    <col min="1540" max="1540" width="17.5703125" customWidth="1"/>
    <col min="1541" max="1541" width="14.85546875" bestFit="1" customWidth="1"/>
    <col min="1542" max="1542" width="15.7109375" customWidth="1"/>
    <col min="1543" max="1543" width="9.7109375" customWidth="1"/>
    <col min="1544" max="1544" width="15.7109375" customWidth="1"/>
    <col min="1545" max="1545" width="9.7109375" customWidth="1"/>
    <col min="1793" max="1793" width="16.42578125" customWidth="1"/>
    <col min="1794" max="1794" width="68.7109375" customWidth="1"/>
    <col min="1795" max="1795" width="17.7109375" customWidth="1"/>
    <col min="1796" max="1796" width="17.5703125" customWidth="1"/>
    <col min="1797" max="1797" width="14.85546875" bestFit="1" customWidth="1"/>
    <col min="1798" max="1798" width="15.7109375" customWidth="1"/>
    <col min="1799" max="1799" width="9.7109375" customWidth="1"/>
    <col min="1800" max="1800" width="15.7109375" customWidth="1"/>
    <col min="1801" max="1801" width="9.7109375" customWidth="1"/>
    <col min="2049" max="2049" width="16.42578125" customWidth="1"/>
    <col min="2050" max="2050" width="68.7109375" customWidth="1"/>
    <col min="2051" max="2051" width="17.7109375" customWidth="1"/>
    <col min="2052" max="2052" width="17.5703125" customWidth="1"/>
    <col min="2053" max="2053" width="14.85546875" bestFit="1" customWidth="1"/>
    <col min="2054" max="2054" width="15.7109375" customWidth="1"/>
    <col min="2055" max="2055" width="9.7109375" customWidth="1"/>
    <col min="2056" max="2056" width="15.7109375" customWidth="1"/>
    <col min="2057" max="2057" width="9.7109375" customWidth="1"/>
    <col min="2305" max="2305" width="16.42578125" customWidth="1"/>
    <col min="2306" max="2306" width="68.7109375" customWidth="1"/>
    <col min="2307" max="2307" width="17.7109375" customWidth="1"/>
    <col min="2308" max="2308" width="17.5703125" customWidth="1"/>
    <col min="2309" max="2309" width="14.85546875" bestFit="1" customWidth="1"/>
    <col min="2310" max="2310" width="15.7109375" customWidth="1"/>
    <col min="2311" max="2311" width="9.7109375" customWidth="1"/>
    <col min="2312" max="2312" width="15.7109375" customWidth="1"/>
    <col min="2313" max="2313" width="9.7109375" customWidth="1"/>
    <col min="2561" max="2561" width="16.42578125" customWidth="1"/>
    <col min="2562" max="2562" width="68.7109375" customWidth="1"/>
    <col min="2563" max="2563" width="17.7109375" customWidth="1"/>
    <col min="2564" max="2564" width="17.5703125" customWidth="1"/>
    <col min="2565" max="2565" width="14.85546875" bestFit="1" customWidth="1"/>
    <col min="2566" max="2566" width="15.7109375" customWidth="1"/>
    <col min="2567" max="2567" width="9.7109375" customWidth="1"/>
    <col min="2568" max="2568" width="15.7109375" customWidth="1"/>
    <col min="2569" max="2569" width="9.7109375" customWidth="1"/>
    <col min="2817" max="2817" width="16.42578125" customWidth="1"/>
    <col min="2818" max="2818" width="68.7109375" customWidth="1"/>
    <col min="2819" max="2819" width="17.7109375" customWidth="1"/>
    <col min="2820" max="2820" width="17.5703125" customWidth="1"/>
    <col min="2821" max="2821" width="14.85546875" bestFit="1" customWidth="1"/>
    <col min="2822" max="2822" width="15.7109375" customWidth="1"/>
    <col min="2823" max="2823" width="9.7109375" customWidth="1"/>
    <col min="2824" max="2824" width="15.7109375" customWidth="1"/>
    <col min="2825" max="2825" width="9.7109375" customWidth="1"/>
    <col min="3073" max="3073" width="16.42578125" customWidth="1"/>
    <col min="3074" max="3074" width="68.7109375" customWidth="1"/>
    <col min="3075" max="3075" width="17.7109375" customWidth="1"/>
    <col min="3076" max="3076" width="17.5703125" customWidth="1"/>
    <col min="3077" max="3077" width="14.85546875" bestFit="1" customWidth="1"/>
    <col min="3078" max="3078" width="15.7109375" customWidth="1"/>
    <col min="3079" max="3079" width="9.7109375" customWidth="1"/>
    <col min="3080" max="3080" width="15.7109375" customWidth="1"/>
    <col min="3081" max="3081" width="9.7109375" customWidth="1"/>
    <col min="3329" max="3329" width="16.42578125" customWidth="1"/>
    <col min="3330" max="3330" width="68.7109375" customWidth="1"/>
    <col min="3331" max="3331" width="17.7109375" customWidth="1"/>
    <col min="3332" max="3332" width="17.5703125" customWidth="1"/>
    <col min="3333" max="3333" width="14.85546875" bestFit="1" customWidth="1"/>
    <col min="3334" max="3334" width="15.7109375" customWidth="1"/>
    <col min="3335" max="3335" width="9.7109375" customWidth="1"/>
    <col min="3336" max="3336" width="15.7109375" customWidth="1"/>
    <col min="3337" max="3337" width="9.7109375" customWidth="1"/>
    <col min="3585" max="3585" width="16.42578125" customWidth="1"/>
    <col min="3586" max="3586" width="68.7109375" customWidth="1"/>
    <col min="3587" max="3587" width="17.7109375" customWidth="1"/>
    <col min="3588" max="3588" width="17.5703125" customWidth="1"/>
    <col min="3589" max="3589" width="14.85546875" bestFit="1" customWidth="1"/>
    <col min="3590" max="3590" width="15.7109375" customWidth="1"/>
    <col min="3591" max="3591" width="9.7109375" customWidth="1"/>
    <col min="3592" max="3592" width="15.7109375" customWidth="1"/>
    <col min="3593" max="3593" width="9.7109375" customWidth="1"/>
    <col min="3841" max="3841" width="16.42578125" customWidth="1"/>
    <col min="3842" max="3842" width="68.7109375" customWidth="1"/>
    <col min="3843" max="3843" width="17.7109375" customWidth="1"/>
    <col min="3844" max="3844" width="17.5703125" customWidth="1"/>
    <col min="3845" max="3845" width="14.85546875" bestFit="1" customWidth="1"/>
    <col min="3846" max="3846" width="15.7109375" customWidth="1"/>
    <col min="3847" max="3847" width="9.7109375" customWidth="1"/>
    <col min="3848" max="3848" width="15.7109375" customWidth="1"/>
    <col min="3849" max="3849" width="9.7109375" customWidth="1"/>
    <col min="4097" max="4097" width="16.42578125" customWidth="1"/>
    <col min="4098" max="4098" width="68.7109375" customWidth="1"/>
    <col min="4099" max="4099" width="17.7109375" customWidth="1"/>
    <col min="4100" max="4100" width="17.5703125" customWidth="1"/>
    <col min="4101" max="4101" width="14.85546875" bestFit="1" customWidth="1"/>
    <col min="4102" max="4102" width="15.7109375" customWidth="1"/>
    <col min="4103" max="4103" width="9.7109375" customWidth="1"/>
    <col min="4104" max="4104" width="15.7109375" customWidth="1"/>
    <col min="4105" max="4105" width="9.7109375" customWidth="1"/>
    <col min="4353" max="4353" width="16.42578125" customWidth="1"/>
    <col min="4354" max="4354" width="68.7109375" customWidth="1"/>
    <col min="4355" max="4355" width="17.7109375" customWidth="1"/>
    <col min="4356" max="4356" width="17.5703125" customWidth="1"/>
    <col min="4357" max="4357" width="14.85546875" bestFit="1" customWidth="1"/>
    <col min="4358" max="4358" width="15.7109375" customWidth="1"/>
    <col min="4359" max="4359" width="9.7109375" customWidth="1"/>
    <col min="4360" max="4360" width="15.7109375" customWidth="1"/>
    <col min="4361" max="4361" width="9.7109375" customWidth="1"/>
    <col min="4609" max="4609" width="16.42578125" customWidth="1"/>
    <col min="4610" max="4610" width="68.7109375" customWidth="1"/>
    <col min="4611" max="4611" width="17.7109375" customWidth="1"/>
    <col min="4612" max="4612" width="17.5703125" customWidth="1"/>
    <col min="4613" max="4613" width="14.85546875" bestFit="1" customWidth="1"/>
    <col min="4614" max="4614" width="15.7109375" customWidth="1"/>
    <col min="4615" max="4615" width="9.7109375" customWidth="1"/>
    <col min="4616" max="4616" width="15.7109375" customWidth="1"/>
    <col min="4617" max="4617" width="9.7109375" customWidth="1"/>
    <col min="4865" max="4865" width="16.42578125" customWidth="1"/>
    <col min="4866" max="4866" width="68.7109375" customWidth="1"/>
    <col min="4867" max="4867" width="17.7109375" customWidth="1"/>
    <col min="4868" max="4868" width="17.5703125" customWidth="1"/>
    <col min="4869" max="4869" width="14.85546875" bestFit="1" customWidth="1"/>
    <col min="4870" max="4870" width="15.7109375" customWidth="1"/>
    <col min="4871" max="4871" width="9.7109375" customWidth="1"/>
    <col min="4872" max="4872" width="15.7109375" customWidth="1"/>
    <col min="4873" max="4873" width="9.7109375" customWidth="1"/>
    <col min="5121" max="5121" width="16.42578125" customWidth="1"/>
    <col min="5122" max="5122" width="68.7109375" customWidth="1"/>
    <col min="5123" max="5123" width="17.7109375" customWidth="1"/>
    <col min="5124" max="5124" width="17.5703125" customWidth="1"/>
    <col min="5125" max="5125" width="14.85546875" bestFit="1" customWidth="1"/>
    <col min="5126" max="5126" width="15.7109375" customWidth="1"/>
    <col min="5127" max="5127" width="9.7109375" customWidth="1"/>
    <col min="5128" max="5128" width="15.7109375" customWidth="1"/>
    <col min="5129" max="5129" width="9.7109375" customWidth="1"/>
    <col min="5377" max="5377" width="16.42578125" customWidth="1"/>
    <col min="5378" max="5378" width="68.7109375" customWidth="1"/>
    <col min="5379" max="5379" width="17.7109375" customWidth="1"/>
    <col min="5380" max="5380" width="17.5703125" customWidth="1"/>
    <col min="5381" max="5381" width="14.85546875" bestFit="1" customWidth="1"/>
    <col min="5382" max="5382" width="15.7109375" customWidth="1"/>
    <col min="5383" max="5383" width="9.7109375" customWidth="1"/>
    <col min="5384" max="5384" width="15.7109375" customWidth="1"/>
    <col min="5385" max="5385" width="9.7109375" customWidth="1"/>
    <col min="5633" max="5633" width="16.42578125" customWidth="1"/>
    <col min="5634" max="5634" width="68.7109375" customWidth="1"/>
    <col min="5635" max="5635" width="17.7109375" customWidth="1"/>
    <col min="5636" max="5636" width="17.5703125" customWidth="1"/>
    <col min="5637" max="5637" width="14.85546875" bestFit="1" customWidth="1"/>
    <col min="5638" max="5638" width="15.7109375" customWidth="1"/>
    <col min="5639" max="5639" width="9.7109375" customWidth="1"/>
    <col min="5640" max="5640" width="15.7109375" customWidth="1"/>
    <col min="5641" max="5641" width="9.7109375" customWidth="1"/>
    <col min="5889" max="5889" width="16.42578125" customWidth="1"/>
    <col min="5890" max="5890" width="68.7109375" customWidth="1"/>
    <col min="5891" max="5891" width="17.7109375" customWidth="1"/>
    <col min="5892" max="5892" width="17.5703125" customWidth="1"/>
    <col min="5893" max="5893" width="14.85546875" bestFit="1" customWidth="1"/>
    <col min="5894" max="5894" width="15.7109375" customWidth="1"/>
    <col min="5895" max="5895" width="9.7109375" customWidth="1"/>
    <col min="5896" max="5896" width="15.7109375" customWidth="1"/>
    <col min="5897" max="5897" width="9.7109375" customWidth="1"/>
    <col min="6145" max="6145" width="16.42578125" customWidth="1"/>
    <col min="6146" max="6146" width="68.7109375" customWidth="1"/>
    <col min="6147" max="6147" width="17.7109375" customWidth="1"/>
    <col min="6148" max="6148" width="17.5703125" customWidth="1"/>
    <col min="6149" max="6149" width="14.85546875" bestFit="1" customWidth="1"/>
    <col min="6150" max="6150" width="15.7109375" customWidth="1"/>
    <col min="6151" max="6151" width="9.7109375" customWidth="1"/>
    <col min="6152" max="6152" width="15.7109375" customWidth="1"/>
    <col min="6153" max="6153" width="9.7109375" customWidth="1"/>
    <col min="6401" max="6401" width="16.42578125" customWidth="1"/>
    <col min="6402" max="6402" width="68.7109375" customWidth="1"/>
    <col min="6403" max="6403" width="17.7109375" customWidth="1"/>
    <col min="6404" max="6404" width="17.5703125" customWidth="1"/>
    <col min="6405" max="6405" width="14.85546875" bestFit="1" customWidth="1"/>
    <col min="6406" max="6406" width="15.7109375" customWidth="1"/>
    <col min="6407" max="6407" width="9.7109375" customWidth="1"/>
    <col min="6408" max="6408" width="15.7109375" customWidth="1"/>
    <col min="6409" max="6409" width="9.7109375" customWidth="1"/>
    <col min="6657" max="6657" width="16.42578125" customWidth="1"/>
    <col min="6658" max="6658" width="68.7109375" customWidth="1"/>
    <col min="6659" max="6659" width="17.7109375" customWidth="1"/>
    <col min="6660" max="6660" width="17.5703125" customWidth="1"/>
    <col min="6661" max="6661" width="14.85546875" bestFit="1" customWidth="1"/>
    <col min="6662" max="6662" width="15.7109375" customWidth="1"/>
    <col min="6663" max="6663" width="9.7109375" customWidth="1"/>
    <col min="6664" max="6664" width="15.7109375" customWidth="1"/>
    <col min="6665" max="6665" width="9.7109375" customWidth="1"/>
    <col min="6913" max="6913" width="16.42578125" customWidth="1"/>
    <col min="6914" max="6914" width="68.7109375" customWidth="1"/>
    <col min="6915" max="6915" width="17.7109375" customWidth="1"/>
    <col min="6916" max="6916" width="17.5703125" customWidth="1"/>
    <col min="6917" max="6917" width="14.85546875" bestFit="1" customWidth="1"/>
    <col min="6918" max="6918" width="15.7109375" customWidth="1"/>
    <col min="6919" max="6919" width="9.7109375" customWidth="1"/>
    <col min="6920" max="6920" width="15.7109375" customWidth="1"/>
    <col min="6921" max="6921" width="9.7109375" customWidth="1"/>
    <col min="7169" max="7169" width="16.42578125" customWidth="1"/>
    <col min="7170" max="7170" width="68.7109375" customWidth="1"/>
    <col min="7171" max="7171" width="17.7109375" customWidth="1"/>
    <col min="7172" max="7172" width="17.5703125" customWidth="1"/>
    <col min="7173" max="7173" width="14.85546875" bestFit="1" customWidth="1"/>
    <col min="7174" max="7174" width="15.7109375" customWidth="1"/>
    <col min="7175" max="7175" width="9.7109375" customWidth="1"/>
    <col min="7176" max="7176" width="15.7109375" customWidth="1"/>
    <col min="7177" max="7177" width="9.7109375" customWidth="1"/>
    <col min="7425" max="7425" width="16.42578125" customWidth="1"/>
    <col min="7426" max="7426" width="68.7109375" customWidth="1"/>
    <col min="7427" max="7427" width="17.7109375" customWidth="1"/>
    <col min="7428" max="7428" width="17.5703125" customWidth="1"/>
    <col min="7429" max="7429" width="14.85546875" bestFit="1" customWidth="1"/>
    <col min="7430" max="7430" width="15.7109375" customWidth="1"/>
    <col min="7431" max="7431" width="9.7109375" customWidth="1"/>
    <col min="7432" max="7432" width="15.7109375" customWidth="1"/>
    <col min="7433" max="7433" width="9.7109375" customWidth="1"/>
    <col min="7681" max="7681" width="16.42578125" customWidth="1"/>
    <col min="7682" max="7682" width="68.7109375" customWidth="1"/>
    <col min="7683" max="7683" width="17.7109375" customWidth="1"/>
    <col min="7684" max="7684" width="17.5703125" customWidth="1"/>
    <col min="7685" max="7685" width="14.85546875" bestFit="1" customWidth="1"/>
    <col min="7686" max="7686" width="15.7109375" customWidth="1"/>
    <col min="7687" max="7687" width="9.7109375" customWidth="1"/>
    <col min="7688" max="7688" width="15.7109375" customWidth="1"/>
    <col min="7689" max="7689" width="9.7109375" customWidth="1"/>
    <col min="7937" max="7937" width="16.42578125" customWidth="1"/>
    <col min="7938" max="7938" width="68.7109375" customWidth="1"/>
    <col min="7939" max="7939" width="17.7109375" customWidth="1"/>
    <col min="7940" max="7940" width="17.5703125" customWidth="1"/>
    <col min="7941" max="7941" width="14.85546875" bestFit="1" customWidth="1"/>
    <col min="7942" max="7942" width="15.7109375" customWidth="1"/>
    <col min="7943" max="7943" width="9.7109375" customWidth="1"/>
    <col min="7944" max="7944" width="15.7109375" customWidth="1"/>
    <col min="7945" max="7945" width="9.7109375" customWidth="1"/>
    <col min="8193" max="8193" width="16.42578125" customWidth="1"/>
    <col min="8194" max="8194" width="68.7109375" customWidth="1"/>
    <col min="8195" max="8195" width="17.7109375" customWidth="1"/>
    <col min="8196" max="8196" width="17.5703125" customWidth="1"/>
    <col min="8197" max="8197" width="14.85546875" bestFit="1" customWidth="1"/>
    <col min="8198" max="8198" width="15.7109375" customWidth="1"/>
    <col min="8199" max="8199" width="9.7109375" customWidth="1"/>
    <col min="8200" max="8200" width="15.7109375" customWidth="1"/>
    <col min="8201" max="8201" width="9.7109375" customWidth="1"/>
    <col min="8449" max="8449" width="16.42578125" customWidth="1"/>
    <col min="8450" max="8450" width="68.7109375" customWidth="1"/>
    <col min="8451" max="8451" width="17.7109375" customWidth="1"/>
    <col min="8452" max="8452" width="17.5703125" customWidth="1"/>
    <col min="8453" max="8453" width="14.85546875" bestFit="1" customWidth="1"/>
    <col min="8454" max="8454" width="15.7109375" customWidth="1"/>
    <col min="8455" max="8455" width="9.7109375" customWidth="1"/>
    <col min="8456" max="8456" width="15.7109375" customWidth="1"/>
    <col min="8457" max="8457" width="9.7109375" customWidth="1"/>
    <col min="8705" max="8705" width="16.42578125" customWidth="1"/>
    <col min="8706" max="8706" width="68.7109375" customWidth="1"/>
    <col min="8707" max="8707" width="17.7109375" customWidth="1"/>
    <col min="8708" max="8708" width="17.5703125" customWidth="1"/>
    <col min="8709" max="8709" width="14.85546875" bestFit="1" customWidth="1"/>
    <col min="8710" max="8710" width="15.7109375" customWidth="1"/>
    <col min="8711" max="8711" width="9.7109375" customWidth="1"/>
    <col min="8712" max="8712" width="15.7109375" customWidth="1"/>
    <col min="8713" max="8713" width="9.7109375" customWidth="1"/>
    <col min="8961" max="8961" width="16.42578125" customWidth="1"/>
    <col min="8962" max="8962" width="68.7109375" customWidth="1"/>
    <col min="8963" max="8963" width="17.7109375" customWidth="1"/>
    <col min="8964" max="8964" width="17.5703125" customWidth="1"/>
    <col min="8965" max="8965" width="14.85546875" bestFit="1" customWidth="1"/>
    <col min="8966" max="8966" width="15.7109375" customWidth="1"/>
    <col min="8967" max="8967" width="9.7109375" customWidth="1"/>
    <col min="8968" max="8968" width="15.7109375" customWidth="1"/>
    <col min="8969" max="8969" width="9.7109375" customWidth="1"/>
    <col min="9217" max="9217" width="16.42578125" customWidth="1"/>
    <col min="9218" max="9218" width="68.7109375" customWidth="1"/>
    <col min="9219" max="9219" width="17.7109375" customWidth="1"/>
    <col min="9220" max="9220" width="17.5703125" customWidth="1"/>
    <col min="9221" max="9221" width="14.85546875" bestFit="1" customWidth="1"/>
    <col min="9222" max="9222" width="15.7109375" customWidth="1"/>
    <col min="9223" max="9223" width="9.7109375" customWidth="1"/>
    <col min="9224" max="9224" width="15.7109375" customWidth="1"/>
    <col min="9225" max="9225" width="9.7109375" customWidth="1"/>
    <col min="9473" max="9473" width="16.42578125" customWidth="1"/>
    <col min="9474" max="9474" width="68.7109375" customWidth="1"/>
    <col min="9475" max="9475" width="17.7109375" customWidth="1"/>
    <col min="9476" max="9476" width="17.5703125" customWidth="1"/>
    <col min="9477" max="9477" width="14.85546875" bestFit="1" customWidth="1"/>
    <col min="9478" max="9478" width="15.7109375" customWidth="1"/>
    <col min="9479" max="9479" width="9.7109375" customWidth="1"/>
    <col min="9480" max="9480" width="15.7109375" customWidth="1"/>
    <col min="9481" max="9481" width="9.7109375" customWidth="1"/>
    <col min="9729" max="9729" width="16.42578125" customWidth="1"/>
    <col min="9730" max="9730" width="68.7109375" customWidth="1"/>
    <col min="9731" max="9731" width="17.7109375" customWidth="1"/>
    <col min="9732" max="9732" width="17.5703125" customWidth="1"/>
    <col min="9733" max="9733" width="14.85546875" bestFit="1" customWidth="1"/>
    <col min="9734" max="9734" width="15.7109375" customWidth="1"/>
    <col min="9735" max="9735" width="9.7109375" customWidth="1"/>
    <col min="9736" max="9736" width="15.7109375" customWidth="1"/>
    <col min="9737" max="9737" width="9.7109375" customWidth="1"/>
    <col min="9985" max="9985" width="16.42578125" customWidth="1"/>
    <col min="9986" max="9986" width="68.7109375" customWidth="1"/>
    <col min="9987" max="9987" width="17.7109375" customWidth="1"/>
    <col min="9988" max="9988" width="17.5703125" customWidth="1"/>
    <col min="9989" max="9989" width="14.85546875" bestFit="1" customWidth="1"/>
    <col min="9990" max="9990" width="15.7109375" customWidth="1"/>
    <col min="9991" max="9991" width="9.7109375" customWidth="1"/>
    <col min="9992" max="9992" width="15.7109375" customWidth="1"/>
    <col min="9993" max="9993" width="9.7109375" customWidth="1"/>
    <col min="10241" max="10241" width="16.42578125" customWidth="1"/>
    <col min="10242" max="10242" width="68.7109375" customWidth="1"/>
    <col min="10243" max="10243" width="17.7109375" customWidth="1"/>
    <col min="10244" max="10244" width="17.5703125" customWidth="1"/>
    <col min="10245" max="10245" width="14.85546875" bestFit="1" customWidth="1"/>
    <col min="10246" max="10246" width="15.7109375" customWidth="1"/>
    <col min="10247" max="10247" width="9.7109375" customWidth="1"/>
    <col min="10248" max="10248" width="15.7109375" customWidth="1"/>
    <col min="10249" max="10249" width="9.7109375" customWidth="1"/>
    <col min="10497" max="10497" width="16.42578125" customWidth="1"/>
    <col min="10498" max="10498" width="68.7109375" customWidth="1"/>
    <col min="10499" max="10499" width="17.7109375" customWidth="1"/>
    <col min="10500" max="10500" width="17.5703125" customWidth="1"/>
    <col min="10501" max="10501" width="14.85546875" bestFit="1" customWidth="1"/>
    <col min="10502" max="10502" width="15.7109375" customWidth="1"/>
    <col min="10503" max="10503" width="9.7109375" customWidth="1"/>
    <col min="10504" max="10504" width="15.7109375" customWidth="1"/>
    <col min="10505" max="10505" width="9.7109375" customWidth="1"/>
    <col min="10753" max="10753" width="16.42578125" customWidth="1"/>
    <col min="10754" max="10754" width="68.7109375" customWidth="1"/>
    <col min="10755" max="10755" width="17.7109375" customWidth="1"/>
    <col min="10756" max="10756" width="17.5703125" customWidth="1"/>
    <col min="10757" max="10757" width="14.85546875" bestFit="1" customWidth="1"/>
    <col min="10758" max="10758" width="15.7109375" customWidth="1"/>
    <col min="10759" max="10759" width="9.7109375" customWidth="1"/>
    <col min="10760" max="10760" width="15.7109375" customWidth="1"/>
    <col min="10761" max="10761" width="9.7109375" customWidth="1"/>
    <col min="11009" max="11009" width="16.42578125" customWidth="1"/>
    <col min="11010" max="11010" width="68.7109375" customWidth="1"/>
    <col min="11011" max="11011" width="17.7109375" customWidth="1"/>
    <col min="11012" max="11012" width="17.5703125" customWidth="1"/>
    <col min="11013" max="11013" width="14.85546875" bestFit="1" customWidth="1"/>
    <col min="11014" max="11014" width="15.7109375" customWidth="1"/>
    <col min="11015" max="11015" width="9.7109375" customWidth="1"/>
    <col min="11016" max="11016" width="15.7109375" customWidth="1"/>
    <col min="11017" max="11017" width="9.7109375" customWidth="1"/>
    <col min="11265" max="11265" width="16.42578125" customWidth="1"/>
    <col min="11266" max="11266" width="68.7109375" customWidth="1"/>
    <col min="11267" max="11267" width="17.7109375" customWidth="1"/>
    <col min="11268" max="11268" width="17.5703125" customWidth="1"/>
    <col min="11269" max="11269" width="14.85546875" bestFit="1" customWidth="1"/>
    <col min="11270" max="11270" width="15.7109375" customWidth="1"/>
    <col min="11271" max="11271" width="9.7109375" customWidth="1"/>
    <col min="11272" max="11272" width="15.7109375" customWidth="1"/>
    <col min="11273" max="11273" width="9.7109375" customWidth="1"/>
    <col min="11521" max="11521" width="16.42578125" customWidth="1"/>
    <col min="11522" max="11522" width="68.7109375" customWidth="1"/>
    <col min="11523" max="11523" width="17.7109375" customWidth="1"/>
    <col min="11524" max="11524" width="17.5703125" customWidth="1"/>
    <col min="11525" max="11525" width="14.85546875" bestFit="1" customWidth="1"/>
    <col min="11526" max="11526" width="15.7109375" customWidth="1"/>
    <col min="11527" max="11527" width="9.7109375" customWidth="1"/>
    <col min="11528" max="11528" width="15.7109375" customWidth="1"/>
    <col min="11529" max="11529" width="9.7109375" customWidth="1"/>
    <col min="11777" max="11777" width="16.42578125" customWidth="1"/>
    <col min="11778" max="11778" width="68.7109375" customWidth="1"/>
    <col min="11779" max="11779" width="17.7109375" customWidth="1"/>
    <col min="11780" max="11780" width="17.5703125" customWidth="1"/>
    <col min="11781" max="11781" width="14.85546875" bestFit="1" customWidth="1"/>
    <col min="11782" max="11782" width="15.7109375" customWidth="1"/>
    <col min="11783" max="11783" width="9.7109375" customWidth="1"/>
    <col min="11784" max="11784" width="15.7109375" customWidth="1"/>
    <col min="11785" max="11785" width="9.7109375" customWidth="1"/>
    <col min="12033" max="12033" width="16.42578125" customWidth="1"/>
    <col min="12034" max="12034" width="68.7109375" customWidth="1"/>
    <col min="12035" max="12035" width="17.7109375" customWidth="1"/>
    <col min="12036" max="12036" width="17.5703125" customWidth="1"/>
    <col min="12037" max="12037" width="14.85546875" bestFit="1" customWidth="1"/>
    <col min="12038" max="12038" width="15.7109375" customWidth="1"/>
    <col min="12039" max="12039" width="9.7109375" customWidth="1"/>
    <col min="12040" max="12040" width="15.7109375" customWidth="1"/>
    <col min="12041" max="12041" width="9.7109375" customWidth="1"/>
    <col min="12289" max="12289" width="16.42578125" customWidth="1"/>
    <col min="12290" max="12290" width="68.7109375" customWidth="1"/>
    <col min="12291" max="12291" width="17.7109375" customWidth="1"/>
    <col min="12292" max="12292" width="17.5703125" customWidth="1"/>
    <col min="12293" max="12293" width="14.85546875" bestFit="1" customWidth="1"/>
    <col min="12294" max="12294" width="15.7109375" customWidth="1"/>
    <col min="12295" max="12295" width="9.7109375" customWidth="1"/>
    <col min="12296" max="12296" width="15.7109375" customWidth="1"/>
    <col min="12297" max="12297" width="9.7109375" customWidth="1"/>
    <col min="12545" max="12545" width="16.42578125" customWidth="1"/>
    <col min="12546" max="12546" width="68.7109375" customWidth="1"/>
    <col min="12547" max="12547" width="17.7109375" customWidth="1"/>
    <col min="12548" max="12548" width="17.5703125" customWidth="1"/>
    <col min="12549" max="12549" width="14.85546875" bestFit="1" customWidth="1"/>
    <col min="12550" max="12550" width="15.7109375" customWidth="1"/>
    <col min="12551" max="12551" width="9.7109375" customWidth="1"/>
    <col min="12552" max="12552" width="15.7109375" customWidth="1"/>
    <col min="12553" max="12553" width="9.7109375" customWidth="1"/>
    <col min="12801" max="12801" width="16.42578125" customWidth="1"/>
    <col min="12802" max="12802" width="68.7109375" customWidth="1"/>
    <col min="12803" max="12803" width="17.7109375" customWidth="1"/>
    <col min="12804" max="12804" width="17.5703125" customWidth="1"/>
    <col min="12805" max="12805" width="14.85546875" bestFit="1" customWidth="1"/>
    <col min="12806" max="12806" width="15.7109375" customWidth="1"/>
    <col min="12807" max="12807" width="9.7109375" customWidth="1"/>
    <col min="12808" max="12808" width="15.7109375" customWidth="1"/>
    <col min="12809" max="12809" width="9.7109375" customWidth="1"/>
    <col min="13057" max="13057" width="16.42578125" customWidth="1"/>
    <col min="13058" max="13058" width="68.7109375" customWidth="1"/>
    <col min="13059" max="13059" width="17.7109375" customWidth="1"/>
    <col min="13060" max="13060" width="17.5703125" customWidth="1"/>
    <col min="13061" max="13061" width="14.85546875" bestFit="1" customWidth="1"/>
    <col min="13062" max="13062" width="15.7109375" customWidth="1"/>
    <col min="13063" max="13063" width="9.7109375" customWidth="1"/>
    <col min="13064" max="13064" width="15.7109375" customWidth="1"/>
    <col min="13065" max="13065" width="9.7109375" customWidth="1"/>
    <col min="13313" max="13313" width="16.42578125" customWidth="1"/>
    <col min="13314" max="13314" width="68.7109375" customWidth="1"/>
    <col min="13315" max="13315" width="17.7109375" customWidth="1"/>
    <col min="13316" max="13316" width="17.5703125" customWidth="1"/>
    <col min="13317" max="13317" width="14.85546875" bestFit="1" customWidth="1"/>
    <col min="13318" max="13318" width="15.7109375" customWidth="1"/>
    <col min="13319" max="13319" width="9.7109375" customWidth="1"/>
    <col min="13320" max="13320" width="15.7109375" customWidth="1"/>
    <col min="13321" max="13321" width="9.7109375" customWidth="1"/>
    <col min="13569" max="13569" width="16.42578125" customWidth="1"/>
    <col min="13570" max="13570" width="68.7109375" customWidth="1"/>
    <col min="13571" max="13571" width="17.7109375" customWidth="1"/>
    <col min="13572" max="13572" width="17.5703125" customWidth="1"/>
    <col min="13573" max="13573" width="14.85546875" bestFit="1" customWidth="1"/>
    <col min="13574" max="13574" width="15.7109375" customWidth="1"/>
    <col min="13575" max="13575" width="9.7109375" customWidth="1"/>
    <col min="13576" max="13576" width="15.7109375" customWidth="1"/>
    <col min="13577" max="13577" width="9.7109375" customWidth="1"/>
    <col min="13825" max="13825" width="16.42578125" customWidth="1"/>
    <col min="13826" max="13826" width="68.7109375" customWidth="1"/>
    <col min="13827" max="13827" width="17.7109375" customWidth="1"/>
    <col min="13828" max="13828" width="17.5703125" customWidth="1"/>
    <col min="13829" max="13829" width="14.85546875" bestFit="1" customWidth="1"/>
    <col min="13830" max="13830" width="15.7109375" customWidth="1"/>
    <col min="13831" max="13831" width="9.7109375" customWidth="1"/>
    <col min="13832" max="13832" width="15.7109375" customWidth="1"/>
    <col min="13833" max="13833" width="9.7109375" customWidth="1"/>
    <col min="14081" max="14081" width="16.42578125" customWidth="1"/>
    <col min="14082" max="14082" width="68.7109375" customWidth="1"/>
    <col min="14083" max="14083" width="17.7109375" customWidth="1"/>
    <col min="14084" max="14084" width="17.5703125" customWidth="1"/>
    <col min="14085" max="14085" width="14.85546875" bestFit="1" customWidth="1"/>
    <col min="14086" max="14086" width="15.7109375" customWidth="1"/>
    <col min="14087" max="14087" width="9.7109375" customWidth="1"/>
    <col min="14088" max="14088" width="15.7109375" customWidth="1"/>
    <col min="14089" max="14089" width="9.7109375" customWidth="1"/>
    <col min="14337" max="14337" width="16.42578125" customWidth="1"/>
    <col min="14338" max="14338" width="68.7109375" customWidth="1"/>
    <col min="14339" max="14339" width="17.7109375" customWidth="1"/>
    <col min="14340" max="14340" width="17.5703125" customWidth="1"/>
    <col min="14341" max="14341" width="14.85546875" bestFit="1" customWidth="1"/>
    <col min="14342" max="14342" width="15.7109375" customWidth="1"/>
    <col min="14343" max="14343" width="9.7109375" customWidth="1"/>
    <col min="14344" max="14344" width="15.7109375" customWidth="1"/>
    <col min="14345" max="14345" width="9.7109375" customWidth="1"/>
    <col min="14593" max="14593" width="16.42578125" customWidth="1"/>
    <col min="14594" max="14594" width="68.7109375" customWidth="1"/>
    <col min="14595" max="14595" width="17.7109375" customWidth="1"/>
    <col min="14596" max="14596" width="17.5703125" customWidth="1"/>
    <col min="14597" max="14597" width="14.85546875" bestFit="1" customWidth="1"/>
    <col min="14598" max="14598" width="15.7109375" customWidth="1"/>
    <col min="14599" max="14599" width="9.7109375" customWidth="1"/>
    <col min="14600" max="14600" width="15.7109375" customWidth="1"/>
    <col min="14601" max="14601" width="9.7109375" customWidth="1"/>
    <col min="14849" max="14849" width="16.42578125" customWidth="1"/>
    <col min="14850" max="14850" width="68.7109375" customWidth="1"/>
    <col min="14851" max="14851" width="17.7109375" customWidth="1"/>
    <col min="14852" max="14852" width="17.5703125" customWidth="1"/>
    <col min="14853" max="14853" width="14.85546875" bestFit="1" customWidth="1"/>
    <col min="14854" max="14854" width="15.7109375" customWidth="1"/>
    <col min="14855" max="14855" width="9.7109375" customWidth="1"/>
    <col min="14856" max="14856" width="15.7109375" customWidth="1"/>
    <col min="14857" max="14857" width="9.7109375" customWidth="1"/>
    <col min="15105" max="15105" width="16.42578125" customWidth="1"/>
    <col min="15106" max="15106" width="68.7109375" customWidth="1"/>
    <col min="15107" max="15107" width="17.7109375" customWidth="1"/>
    <col min="15108" max="15108" width="17.5703125" customWidth="1"/>
    <col min="15109" max="15109" width="14.85546875" bestFit="1" customWidth="1"/>
    <col min="15110" max="15110" width="15.7109375" customWidth="1"/>
    <col min="15111" max="15111" width="9.7109375" customWidth="1"/>
    <col min="15112" max="15112" width="15.7109375" customWidth="1"/>
    <col min="15113" max="15113" width="9.7109375" customWidth="1"/>
    <col min="15361" max="15361" width="16.42578125" customWidth="1"/>
    <col min="15362" max="15362" width="68.7109375" customWidth="1"/>
    <col min="15363" max="15363" width="17.7109375" customWidth="1"/>
    <col min="15364" max="15364" width="17.5703125" customWidth="1"/>
    <col min="15365" max="15365" width="14.85546875" bestFit="1" customWidth="1"/>
    <col min="15366" max="15366" width="15.7109375" customWidth="1"/>
    <col min="15367" max="15367" width="9.7109375" customWidth="1"/>
    <col min="15368" max="15368" width="15.7109375" customWidth="1"/>
    <col min="15369" max="15369" width="9.7109375" customWidth="1"/>
    <col min="15617" max="15617" width="16.42578125" customWidth="1"/>
    <col min="15618" max="15618" width="68.7109375" customWidth="1"/>
    <col min="15619" max="15619" width="17.7109375" customWidth="1"/>
    <col min="15620" max="15620" width="17.5703125" customWidth="1"/>
    <col min="15621" max="15621" width="14.85546875" bestFit="1" customWidth="1"/>
    <col min="15622" max="15622" width="15.7109375" customWidth="1"/>
    <col min="15623" max="15623" width="9.7109375" customWidth="1"/>
    <col min="15624" max="15624" width="15.7109375" customWidth="1"/>
    <col min="15625" max="15625" width="9.7109375" customWidth="1"/>
    <col min="15873" max="15873" width="16.42578125" customWidth="1"/>
    <col min="15874" max="15874" width="68.7109375" customWidth="1"/>
    <col min="15875" max="15875" width="17.7109375" customWidth="1"/>
    <col min="15876" max="15876" width="17.5703125" customWidth="1"/>
    <col min="15877" max="15877" width="14.85546875" bestFit="1" customWidth="1"/>
    <col min="15878" max="15878" width="15.7109375" customWidth="1"/>
    <col min="15879" max="15879" width="9.7109375" customWidth="1"/>
    <col min="15880" max="15880" width="15.7109375" customWidth="1"/>
    <col min="15881" max="15881" width="9.7109375" customWidth="1"/>
    <col min="16129" max="16129" width="16.42578125" customWidth="1"/>
    <col min="16130" max="16130" width="68.7109375" customWidth="1"/>
    <col min="16131" max="16131" width="17.7109375" customWidth="1"/>
    <col min="16132" max="16132" width="17.5703125" customWidth="1"/>
    <col min="16133" max="16133" width="14.85546875" bestFit="1" customWidth="1"/>
    <col min="16134" max="16134" width="15.7109375" customWidth="1"/>
    <col min="16135" max="16135" width="9.7109375" customWidth="1"/>
    <col min="16136" max="16136" width="15.7109375" customWidth="1"/>
    <col min="16137" max="16137" width="9.7109375" customWidth="1"/>
  </cols>
  <sheetData>
    <row r="1" spans="1:19" ht="15.75">
      <c r="A1" s="225" t="s">
        <v>138</v>
      </c>
      <c r="B1" s="225"/>
      <c r="C1" s="225"/>
      <c r="D1" s="225"/>
      <c r="E1" s="225"/>
    </row>
    <row r="2" spans="1:19" ht="15.75" customHeight="1">
      <c r="A2" s="152"/>
      <c r="B2" s="153"/>
      <c r="C2" s="154"/>
      <c r="D2" s="155"/>
      <c r="E2" s="127"/>
    </row>
    <row r="3" spans="1:19" ht="28.5">
      <c r="A3" s="226" t="s">
        <v>105</v>
      </c>
      <c r="B3" s="227"/>
      <c r="C3" s="156" t="str">
        <f>LEFT(C6,LEN(C6))</f>
        <v>Plan za 2024.</v>
      </c>
      <c r="D3" s="156" t="str">
        <f>LEFT(D6,LEN(D6))</f>
        <v>Projekcija za 2025.</v>
      </c>
      <c r="E3" s="156" t="str">
        <f>LEFT(E6,LEN(E6))</f>
        <v>Projekcija za 2026.</v>
      </c>
    </row>
    <row r="4" spans="1:19" ht="25.5" customHeight="1">
      <c r="A4" s="228">
        <v>1</v>
      </c>
      <c r="B4" s="229"/>
      <c r="C4" s="157">
        <v>2</v>
      </c>
      <c r="D4" s="157">
        <v>3</v>
      </c>
      <c r="E4" s="157">
        <v>4</v>
      </c>
    </row>
    <row r="5" spans="1:19">
      <c r="A5" s="158"/>
      <c r="B5" s="159" t="s">
        <v>106</v>
      </c>
      <c r="C5" s="160">
        <f>IF(ISBLANK(C8),"",C8)</f>
        <v>73143404</v>
      </c>
      <c r="D5" s="160">
        <f>IF(ISBLANK(D8),"",D8)</f>
        <v>59545959</v>
      </c>
      <c r="E5" s="160">
        <f>IF(ISBLANK(E8),"",E8)</f>
        <v>32492758</v>
      </c>
    </row>
    <row r="6" spans="1:19" hidden="1">
      <c r="A6" s="161" t="s">
        <v>26</v>
      </c>
      <c r="B6" s="161" t="s">
        <v>26</v>
      </c>
      <c r="C6" s="162" t="s">
        <v>107</v>
      </c>
      <c r="D6" s="162" t="s">
        <v>108</v>
      </c>
      <c r="E6" s="163" t="s">
        <v>109</v>
      </c>
      <c r="F6" s="164"/>
      <c r="G6" s="165"/>
      <c r="H6" s="164"/>
      <c r="I6" s="165"/>
      <c r="J6" s="165"/>
      <c r="K6" s="165"/>
      <c r="L6" s="165"/>
      <c r="M6" s="165"/>
      <c r="N6" s="165"/>
      <c r="O6" s="165"/>
      <c r="P6" s="165"/>
      <c r="Q6" s="165"/>
    </row>
    <row r="7" spans="1:19" hidden="1">
      <c r="A7" s="132" t="s">
        <v>139</v>
      </c>
      <c r="B7" s="132" t="s">
        <v>26</v>
      </c>
      <c r="C7" s="166" t="s">
        <v>32</v>
      </c>
      <c r="D7" s="166" t="s">
        <v>32</v>
      </c>
      <c r="E7" s="167" t="s">
        <v>32</v>
      </c>
      <c r="F7" s="131"/>
      <c r="G7" s="130"/>
      <c r="H7" s="131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</row>
    <row r="8" spans="1:19" hidden="1">
      <c r="A8" s="168" t="s">
        <v>140</v>
      </c>
      <c r="B8" s="169" t="s">
        <v>141</v>
      </c>
      <c r="C8" s="147">
        <v>73143404</v>
      </c>
      <c r="D8" s="147">
        <v>59545959</v>
      </c>
      <c r="E8" s="147">
        <v>32492758</v>
      </c>
      <c r="F8" s="148"/>
      <c r="G8" s="149"/>
      <c r="H8" s="148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</row>
    <row r="9" spans="1:19" s="172" customFormat="1" ht="14.25">
      <c r="A9" s="170" t="s">
        <v>142</v>
      </c>
      <c r="B9" s="171" t="s">
        <v>143</v>
      </c>
      <c r="C9" s="144">
        <v>73143404</v>
      </c>
      <c r="D9" s="144">
        <v>59545959</v>
      </c>
      <c r="E9" s="144">
        <v>32492758</v>
      </c>
      <c r="F9" s="131"/>
      <c r="G9" s="130"/>
      <c r="H9" s="131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</row>
    <row r="10" spans="1:19" s="175" customFormat="1">
      <c r="A10" s="173" t="s">
        <v>144</v>
      </c>
      <c r="B10" s="174" t="s">
        <v>145</v>
      </c>
      <c r="C10" s="147">
        <v>73143404</v>
      </c>
      <c r="D10" s="147">
        <v>59545959</v>
      </c>
      <c r="E10" s="147">
        <v>32492758</v>
      </c>
      <c r="F10" s="148"/>
      <c r="G10" s="149"/>
      <c r="H10" s="148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</row>
  </sheetData>
  <mergeCells count="3">
    <mergeCell ref="A1:E1"/>
    <mergeCell ref="A3:B3"/>
    <mergeCell ref="A4:B4"/>
  </mergeCells>
  <pageMargins left="0.7" right="0.7" top="0.75" bottom="0.75" header="0.3" footer="0.3"/>
  <pageSetup paperSize="9" scale="7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pageSetUpPr fitToPage="1"/>
  </sheetPr>
  <dimension ref="A1:J15"/>
  <sheetViews>
    <sheetView workbookViewId="0">
      <selection activeCell="F26" sqref="F26"/>
    </sheetView>
  </sheetViews>
  <sheetFormatPr defaultRowHeight="15"/>
  <cols>
    <col min="1" max="1" width="7.42578125" bestFit="1" customWidth="1"/>
    <col min="2" max="2" width="8.42578125" bestFit="1" customWidth="1"/>
    <col min="3" max="3" width="44.7109375" customWidth="1"/>
    <col min="4" max="8" width="19.42578125" customWidth="1"/>
    <col min="9" max="10" width="25.28515625" customWidth="1"/>
  </cols>
  <sheetData>
    <row r="1" spans="1:10" ht="18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230" t="s">
        <v>11</v>
      </c>
      <c r="B2" s="230"/>
      <c r="C2" s="230"/>
      <c r="D2" s="230"/>
      <c r="E2" s="230"/>
      <c r="F2" s="230"/>
      <c r="G2" s="230"/>
      <c r="H2" s="230"/>
      <c r="I2" s="13"/>
      <c r="J2" s="13"/>
    </row>
    <row r="3" spans="1:10" ht="18">
      <c r="A3" s="1"/>
      <c r="B3" s="1"/>
      <c r="C3" s="1"/>
      <c r="D3" s="1"/>
      <c r="E3" s="1"/>
      <c r="F3" s="1"/>
      <c r="G3" s="1"/>
      <c r="H3" s="1"/>
      <c r="I3" s="2"/>
      <c r="J3" s="2"/>
    </row>
    <row r="4" spans="1:10" ht="15.75">
      <c r="A4" s="230" t="s">
        <v>7</v>
      </c>
      <c r="B4" s="230"/>
      <c r="C4" s="230"/>
      <c r="D4" s="230"/>
      <c r="E4" s="230"/>
      <c r="F4" s="230"/>
      <c r="G4" s="230"/>
      <c r="H4" s="230"/>
      <c r="I4" s="12"/>
      <c r="J4" s="12"/>
    </row>
    <row r="5" spans="1:10" ht="18">
      <c r="A5" s="1"/>
      <c r="B5" s="1"/>
      <c r="C5" s="1"/>
      <c r="D5" s="1"/>
      <c r="E5" s="1"/>
      <c r="F5" s="1"/>
      <c r="G5" s="1"/>
      <c r="H5" s="1"/>
      <c r="I5" s="2"/>
      <c r="J5" s="2"/>
    </row>
    <row r="6" spans="1:10" ht="15.75">
      <c r="A6" s="230" t="s">
        <v>23</v>
      </c>
      <c r="B6" s="230"/>
      <c r="C6" s="230"/>
      <c r="D6" s="230"/>
      <c r="E6" s="230"/>
      <c r="F6" s="230"/>
      <c r="G6" s="230"/>
      <c r="H6" s="230"/>
      <c r="I6" s="14"/>
      <c r="J6" s="14"/>
    </row>
    <row r="7" spans="1:10" ht="18">
      <c r="A7" s="1"/>
      <c r="B7" s="1"/>
      <c r="C7" s="1"/>
      <c r="D7" s="1"/>
      <c r="E7" s="1"/>
      <c r="F7" s="1"/>
      <c r="G7" s="1"/>
      <c r="H7" s="1"/>
      <c r="I7" s="2"/>
      <c r="J7" s="2"/>
    </row>
    <row r="8" spans="1:10" ht="25.5">
      <c r="A8" s="231" t="s">
        <v>6</v>
      </c>
      <c r="B8" s="232"/>
      <c r="C8" s="233"/>
      <c r="D8" s="15" t="s">
        <v>18</v>
      </c>
      <c r="E8" s="15" t="s">
        <v>19</v>
      </c>
      <c r="F8" s="16" t="s">
        <v>20</v>
      </c>
      <c r="G8" s="16" t="s">
        <v>21</v>
      </c>
      <c r="H8" s="16" t="s">
        <v>22</v>
      </c>
    </row>
    <row r="9" spans="1:10" s="17" customFormat="1" ht="11.25">
      <c r="A9" s="234">
        <v>1</v>
      </c>
      <c r="B9" s="235"/>
      <c r="C9" s="236"/>
      <c r="D9" s="18">
        <v>2</v>
      </c>
      <c r="E9" s="18">
        <v>3</v>
      </c>
      <c r="F9" s="19">
        <v>4</v>
      </c>
      <c r="G9" s="19">
        <v>5</v>
      </c>
      <c r="H9" s="19">
        <v>6</v>
      </c>
    </row>
    <row r="10" spans="1:10">
      <c r="A10" s="4">
        <v>8</v>
      </c>
      <c r="B10" s="4"/>
      <c r="C10" s="4" t="s">
        <v>8</v>
      </c>
      <c r="D10" s="4"/>
      <c r="E10" s="4"/>
      <c r="F10" s="3"/>
      <c r="G10" s="3"/>
      <c r="H10" s="3"/>
    </row>
    <row r="11" spans="1:10">
      <c r="A11" s="4"/>
      <c r="B11" s="7">
        <v>84</v>
      </c>
      <c r="C11" s="7" t="s">
        <v>13</v>
      </c>
      <c r="D11" s="4"/>
      <c r="E11" s="4"/>
      <c r="F11" s="3"/>
      <c r="G11" s="3"/>
      <c r="H11" s="3"/>
    </row>
    <row r="12" spans="1:10">
      <c r="A12" s="5" t="s">
        <v>15</v>
      </c>
      <c r="B12" s="5"/>
      <c r="C12" s="9"/>
      <c r="D12" s="7"/>
      <c r="E12" s="7"/>
      <c r="F12" s="3"/>
      <c r="G12" s="3"/>
      <c r="H12" s="3"/>
    </row>
    <row r="13" spans="1:10">
      <c r="A13" s="6">
        <v>5</v>
      </c>
      <c r="B13" s="6"/>
      <c r="C13" s="10" t="s">
        <v>9</v>
      </c>
      <c r="D13" s="7"/>
      <c r="E13" s="7"/>
      <c r="F13" s="3"/>
      <c r="G13" s="3"/>
      <c r="H13" s="3"/>
    </row>
    <row r="14" spans="1:10" ht="25.5">
      <c r="A14" s="7"/>
      <c r="B14" s="7">
        <v>54</v>
      </c>
      <c r="C14" s="11" t="s">
        <v>14</v>
      </c>
      <c r="D14" s="7"/>
      <c r="E14" s="7"/>
      <c r="F14" s="3"/>
      <c r="G14" s="3"/>
      <c r="H14" s="3"/>
    </row>
    <row r="15" spans="1:10">
      <c r="A15" s="8" t="s">
        <v>15</v>
      </c>
      <c r="B15" s="6"/>
      <c r="C15" s="10"/>
      <c r="D15" s="7"/>
      <c r="E15" s="7"/>
      <c r="F15" s="3"/>
      <c r="G15" s="3"/>
      <c r="H15" s="3"/>
    </row>
  </sheetData>
  <mergeCells count="5">
    <mergeCell ref="A2:H2"/>
    <mergeCell ref="A4:H4"/>
    <mergeCell ref="A6:H6"/>
    <mergeCell ref="A8:C8"/>
    <mergeCell ref="A9:C9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>
    <pageSetUpPr fitToPage="1"/>
  </sheetPr>
  <dimension ref="A1:S14"/>
  <sheetViews>
    <sheetView tabSelected="1" workbookViewId="0">
      <selection activeCell="C10" sqref="C10"/>
    </sheetView>
  </sheetViews>
  <sheetFormatPr defaultColWidth="18.7109375" defaultRowHeight="15"/>
  <cols>
    <col min="1" max="1" width="18.7109375" style="123" customWidth="1"/>
    <col min="2" max="2" width="63.5703125" style="123" customWidth="1"/>
    <col min="3" max="3" width="17.5703125" style="150" customWidth="1"/>
    <col min="4" max="4" width="17.42578125" style="150" customWidth="1"/>
    <col min="5" max="5" width="16.42578125" style="122" customWidth="1"/>
    <col min="6" max="6" width="15.7109375" style="122" customWidth="1"/>
    <col min="7" max="7" width="9.7109375" style="123" customWidth="1"/>
    <col min="8" max="8" width="15.7109375" style="122" customWidth="1"/>
    <col min="9" max="9" width="9.7109375" style="123" customWidth="1"/>
    <col min="10" max="257" width="18.7109375" style="123"/>
    <col min="258" max="258" width="63.5703125" style="123" customWidth="1"/>
    <col min="259" max="259" width="17.5703125" style="123" customWidth="1"/>
    <col min="260" max="260" width="17.42578125" style="123" customWidth="1"/>
    <col min="261" max="261" width="16.42578125" style="123" customWidth="1"/>
    <col min="262" max="262" width="15.7109375" style="123" customWidth="1"/>
    <col min="263" max="263" width="9.7109375" style="123" customWidth="1"/>
    <col min="264" max="264" width="15.7109375" style="123" customWidth="1"/>
    <col min="265" max="265" width="9.7109375" style="123" customWidth="1"/>
    <col min="266" max="513" width="18.7109375" style="123"/>
    <col min="514" max="514" width="63.5703125" style="123" customWidth="1"/>
    <col min="515" max="515" width="17.5703125" style="123" customWidth="1"/>
    <col min="516" max="516" width="17.42578125" style="123" customWidth="1"/>
    <col min="517" max="517" width="16.42578125" style="123" customWidth="1"/>
    <col min="518" max="518" width="15.7109375" style="123" customWidth="1"/>
    <col min="519" max="519" width="9.7109375" style="123" customWidth="1"/>
    <col min="520" max="520" width="15.7109375" style="123" customWidth="1"/>
    <col min="521" max="521" width="9.7109375" style="123" customWidth="1"/>
    <col min="522" max="769" width="18.7109375" style="123"/>
    <col min="770" max="770" width="63.5703125" style="123" customWidth="1"/>
    <col min="771" max="771" width="17.5703125" style="123" customWidth="1"/>
    <col min="772" max="772" width="17.42578125" style="123" customWidth="1"/>
    <col min="773" max="773" width="16.42578125" style="123" customWidth="1"/>
    <col min="774" max="774" width="15.7109375" style="123" customWidth="1"/>
    <col min="775" max="775" width="9.7109375" style="123" customWidth="1"/>
    <col min="776" max="776" width="15.7109375" style="123" customWidth="1"/>
    <col min="777" max="777" width="9.7109375" style="123" customWidth="1"/>
    <col min="778" max="1025" width="18.7109375" style="123"/>
    <col min="1026" max="1026" width="63.5703125" style="123" customWidth="1"/>
    <col min="1027" max="1027" width="17.5703125" style="123" customWidth="1"/>
    <col min="1028" max="1028" width="17.42578125" style="123" customWidth="1"/>
    <col min="1029" max="1029" width="16.42578125" style="123" customWidth="1"/>
    <col min="1030" max="1030" width="15.7109375" style="123" customWidth="1"/>
    <col min="1031" max="1031" width="9.7109375" style="123" customWidth="1"/>
    <col min="1032" max="1032" width="15.7109375" style="123" customWidth="1"/>
    <col min="1033" max="1033" width="9.7109375" style="123" customWidth="1"/>
    <col min="1034" max="1281" width="18.7109375" style="123"/>
    <col min="1282" max="1282" width="63.5703125" style="123" customWidth="1"/>
    <col min="1283" max="1283" width="17.5703125" style="123" customWidth="1"/>
    <col min="1284" max="1284" width="17.42578125" style="123" customWidth="1"/>
    <col min="1285" max="1285" width="16.42578125" style="123" customWidth="1"/>
    <col min="1286" max="1286" width="15.7109375" style="123" customWidth="1"/>
    <col min="1287" max="1287" width="9.7109375" style="123" customWidth="1"/>
    <col min="1288" max="1288" width="15.7109375" style="123" customWidth="1"/>
    <col min="1289" max="1289" width="9.7109375" style="123" customWidth="1"/>
    <col min="1290" max="1537" width="18.7109375" style="123"/>
    <col min="1538" max="1538" width="63.5703125" style="123" customWidth="1"/>
    <col min="1539" max="1539" width="17.5703125" style="123" customWidth="1"/>
    <col min="1540" max="1540" width="17.42578125" style="123" customWidth="1"/>
    <col min="1541" max="1541" width="16.42578125" style="123" customWidth="1"/>
    <col min="1542" max="1542" width="15.7109375" style="123" customWidth="1"/>
    <col min="1543" max="1543" width="9.7109375" style="123" customWidth="1"/>
    <col min="1544" max="1544" width="15.7109375" style="123" customWidth="1"/>
    <col min="1545" max="1545" width="9.7109375" style="123" customWidth="1"/>
    <col min="1546" max="1793" width="18.7109375" style="123"/>
    <col min="1794" max="1794" width="63.5703125" style="123" customWidth="1"/>
    <col min="1795" max="1795" width="17.5703125" style="123" customWidth="1"/>
    <col min="1796" max="1796" width="17.42578125" style="123" customWidth="1"/>
    <col min="1797" max="1797" width="16.42578125" style="123" customWidth="1"/>
    <col min="1798" max="1798" width="15.7109375" style="123" customWidth="1"/>
    <col min="1799" max="1799" width="9.7109375" style="123" customWidth="1"/>
    <col min="1800" max="1800" width="15.7109375" style="123" customWidth="1"/>
    <col min="1801" max="1801" width="9.7109375" style="123" customWidth="1"/>
    <col min="1802" max="2049" width="18.7109375" style="123"/>
    <col min="2050" max="2050" width="63.5703125" style="123" customWidth="1"/>
    <col min="2051" max="2051" width="17.5703125" style="123" customWidth="1"/>
    <col min="2052" max="2052" width="17.42578125" style="123" customWidth="1"/>
    <col min="2053" max="2053" width="16.42578125" style="123" customWidth="1"/>
    <col min="2054" max="2054" width="15.7109375" style="123" customWidth="1"/>
    <col min="2055" max="2055" width="9.7109375" style="123" customWidth="1"/>
    <col min="2056" max="2056" width="15.7109375" style="123" customWidth="1"/>
    <col min="2057" max="2057" width="9.7109375" style="123" customWidth="1"/>
    <col min="2058" max="2305" width="18.7109375" style="123"/>
    <col min="2306" max="2306" width="63.5703125" style="123" customWidth="1"/>
    <col min="2307" max="2307" width="17.5703125" style="123" customWidth="1"/>
    <col min="2308" max="2308" width="17.42578125" style="123" customWidth="1"/>
    <col min="2309" max="2309" width="16.42578125" style="123" customWidth="1"/>
    <col min="2310" max="2310" width="15.7109375" style="123" customWidth="1"/>
    <col min="2311" max="2311" width="9.7109375" style="123" customWidth="1"/>
    <col min="2312" max="2312" width="15.7109375" style="123" customWidth="1"/>
    <col min="2313" max="2313" width="9.7109375" style="123" customWidth="1"/>
    <col min="2314" max="2561" width="18.7109375" style="123"/>
    <col min="2562" max="2562" width="63.5703125" style="123" customWidth="1"/>
    <col min="2563" max="2563" width="17.5703125" style="123" customWidth="1"/>
    <col min="2564" max="2564" width="17.42578125" style="123" customWidth="1"/>
    <col min="2565" max="2565" width="16.42578125" style="123" customWidth="1"/>
    <col min="2566" max="2566" width="15.7109375" style="123" customWidth="1"/>
    <col min="2567" max="2567" width="9.7109375" style="123" customWidth="1"/>
    <col min="2568" max="2568" width="15.7109375" style="123" customWidth="1"/>
    <col min="2569" max="2569" width="9.7109375" style="123" customWidth="1"/>
    <col min="2570" max="2817" width="18.7109375" style="123"/>
    <col min="2818" max="2818" width="63.5703125" style="123" customWidth="1"/>
    <col min="2819" max="2819" width="17.5703125" style="123" customWidth="1"/>
    <col min="2820" max="2820" width="17.42578125" style="123" customWidth="1"/>
    <col min="2821" max="2821" width="16.42578125" style="123" customWidth="1"/>
    <col min="2822" max="2822" width="15.7109375" style="123" customWidth="1"/>
    <col min="2823" max="2823" width="9.7109375" style="123" customWidth="1"/>
    <col min="2824" max="2824" width="15.7109375" style="123" customWidth="1"/>
    <col min="2825" max="2825" width="9.7109375" style="123" customWidth="1"/>
    <col min="2826" max="3073" width="18.7109375" style="123"/>
    <col min="3074" max="3074" width="63.5703125" style="123" customWidth="1"/>
    <col min="3075" max="3075" width="17.5703125" style="123" customWidth="1"/>
    <col min="3076" max="3076" width="17.42578125" style="123" customWidth="1"/>
    <col min="3077" max="3077" width="16.42578125" style="123" customWidth="1"/>
    <col min="3078" max="3078" width="15.7109375" style="123" customWidth="1"/>
    <col min="3079" max="3079" width="9.7109375" style="123" customWidth="1"/>
    <col min="3080" max="3080" width="15.7109375" style="123" customWidth="1"/>
    <col min="3081" max="3081" width="9.7109375" style="123" customWidth="1"/>
    <col min="3082" max="3329" width="18.7109375" style="123"/>
    <col min="3330" max="3330" width="63.5703125" style="123" customWidth="1"/>
    <col min="3331" max="3331" width="17.5703125" style="123" customWidth="1"/>
    <col min="3332" max="3332" width="17.42578125" style="123" customWidth="1"/>
    <col min="3333" max="3333" width="16.42578125" style="123" customWidth="1"/>
    <col min="3334" max="3334" width="15.7109375" style="123" customWidth="1"/>
    <col min="3335" max="3335" width="9.7109375" style="123" customWidth="1"/>
    <col min="3336" max="3336" width="15.7109375" style="123" customWidth="1"/>
    <col min="3337" max="3337" width="9.7109375" style="123" customWidth="1"/>
    <col min="3338" max="3585" width="18.7109375" style="123"/>
    <col min="3586" max="3586" width="63.5703125" style="123" customWidth="1"/>
    <col min="3587" max="3587" width="17.5703125" style="123" customWidth="1"/>
    <col min="3588" max="3588" width="17.42578125" style="123" customWidth="1"/>
    <col min="3589" max="3589" width="16.42578125" style="123" customWidth="1"/>
    <col min="3590" max="3590" width="15.7109375" style="123" customWidth="1"/>
    <col min="3591" max="3591" width="9.7109375" style="123" customWidth="1"/>
    <col min="3592" max="3592" width="15.7109375" style="123" customWidth="1"/>
    <col min="3593" max="3593" width="9.7109375" style="123" customWidth="1"/>
    <col min="3594" max="3841" width="18.7109375" style="123"/>
    <col min="3842" max="3842" width="63.5703125" style="123" customWidth="1"/>
    <col min="3843" max="3843" width="17.5703125" style="123" customWidth="1"/>
    <col min="3844" max="3844" width="17.42578125" style="123" customWidth="1"/>
    <col min="3845" max="3845" width="16.42578125" style="123" customWidth="1"/>
    <col min="3846" max="3846" width="15.7109375" style="123" customWidth="1"/>
    <col min="3847" max="3847" width="9.7109375" style="123" customWidth="1"/>
    <col min="3848" max="3848" width="15.7109375" style="123" customWidth="1"/>
    <col min="3849" max="3849" width="9.7109375" style="123" customWidth="1"/>
    <col min="3850" max="4097" width="18.7109375" style="123"/>
    <col min="4098" max="4098" width="63.5703125" style="123" customWidth="1"/>
    <col min="4099" max="4099" width="17.5703125" style="123" customWidth="1"/>
    <col min="4100" max="4100" width="17.42578125" style="123" customWidth="1"/>
    <col min="4101" max="4101" width="16.42578125" style="123" customWidth="1"/>
    <col min="4102" max="4102" width="15.7109375" style="123" customWidth="1"/>
    <col min="4103" max="4103" width="9.7109375" style="123" customWidth="1"/>
    <col min="4104" max="4104" width="15.7109375" style="123" customWidth="1"/>
    <col min="4105" max="4105" width="9.7109375" style="123" customWidth="1"/>
    <col min="4106" max="4353" width="18.7109375" style="123"/>
    <col min="4354" max="4354" width="63.5703125" style="123" customWidth="1"/>
    <col min="4355" max="4355" width="17.5703125" style="123" customWidth="1"/>
    <col min="4356" max="4356" width="17.42578125" style="123" customWidth="1"/>
    <col min="4357" max="4357" width="16.42578125" style="123" customWidth="1"/>
    <col min="4358" max="4358" width="15.7109375" style="123" customWidth="1"/>
    <col min="4359" max="4359" width="9.7109375" style="123" customWidth="1"/>
    <col min="4360" max="4360" width="15.7109375" style="123" customWidth="1"/>
    <col min="4361" max="4361" width="9.7109375" style="123" customWidth="1"/>
    <col min="4362" max="4609" width="18.7109375" style="123"/>
    <col min="4610" max="4610" width="63.5703125" style="123" customWidth="1"/>
    <col min="4611" max="4611" width="17.5703125" style="123" customWidth="1"/>
    <col min="4612" max="4612" width="17.42578125" style="123" customWidth="1"/>
    <col min="4613" max="4613" width="16.42578125" style="123" customWidth="1"/>
    <col min="4614" max="4614" width="15.7109375" style="123" customWidth="1"/>
    <col min="4615" max="4615" width="9.7109375" style="123" customWidth="1"/>
    <col min="4616" max="4616" width="15.7109375" style="123" customWidth="1"/>
    <col min="4617" max="4617" width="9.7109375" style="123" customWidth="1"/>
    <col min="4618" max="4865" width="18.7109375" style="123"/>
    <col min="4866" max="4866" width="63.5703125" style="123" customWidth="1"/>
    <col min="4867" max="4867" width="17.5703125" style="123" customWidth="1"/>
    <col min="4868" max="4868" width="17.42578125" style="123" customWidth="1"/>
    <col min="4869" max="4869" width="16.42578125" style="123" customWidth="1"/>
    <col min="4870" max="4870" width="15.7109375" style="123" customWidth="1"/>
    <col min="4871" max="4871" width="9.7109375" style="123" customWidth="1"/>
    <col min="4872" max="4872" width="15.7109375" style="123" customWidth="1"/>
    <col min="4873" max="4873" width="9.7109375" style="123" customWidth="1"/>
    <col min="4874" max="5121" width="18.7109375" style="123"/>
    <col min="5122" max="5122" width="63.5703125" style="123" customWidth="1"/>
    <col min="5123" max="5123" width="17.5703125" style="123" customWidth="1"/>
    <col min="5124" max="5124" width="17.42578125" style="123" customWidth="1"/>
    <col min="5125" max="5125" width="16.42578125" style="123" customWidth="1"/>
    <col min="5126" max="5126" width="15.7109375" style="123" customWidth="1"/>
    <col min="5127" max="5127" width="9.7109375" style="123" customWidth="1"/>
    <col min="5128" max="5128" width="15.7109375" style="123" customWidth="1"/>
    <col min="5129" max="5129" width="9.7109375" style="123" customWidth="1"/>
    <col min="5130" max="5377" width="18.7109375" style="123"/>
    <col min="5378" max="5378" width="63.5703125" style="123" customWidth="1"/>
    <col min="5379" max="5379" width="17.5703125" style="123" customWidth="1"/>
    <col min="5380" max="5380" width="17.42578125" style="123" customWidth="1"/>
    <col min="5381" max="5381" width="16.42578125" style="123" customWidth="1"/>
    <col min="5382" max="5382" width="15.7109375" style="123" customWidth="1"/>
    <col min="5383" max="5383" width="9.7109375" style="123" customWidth="1"/>
    <col min="5384" max="5384" width="15.7109375" style="123" customWidth="1"/>
    <col min="5385" max="5385" width="9.7109375" style="123" customWidth="1"/>
    <col min="5386" max="5633" width="18.7109375" style="123"/>
    <col min="5634" max="5634" width="63.5703125" style="123" customWidth="1"/>
    <col min="5635" max="5635" width="17.5703125" style="123" customWidth="1"/>
    <col min="5636" max="5636" width="17.42578125" style="123" customWidth="1"/>
    <col min="5637" max="5637" width="16.42578125" style="123" customWidth="1"/>
    <col min="5638" max="5638" width="15.7109375" style="123" customWidth="1"/>
    <col min="5639" max="5639" width="9.7109375" style="123" customWidth="1"/>
    <col min="5640" max="5640" width="15.7109375" style="123" customWidth="1"/>
    <col min="5641" max="5641" width="9.7109375" style="123" customWidth="1"/>
    <col min="5642" max="5889" width="18.7109375" style="123"/>
    <col min="5890" max="5890" width="63.5703125" style="123" customWidth="1"/>
    <col min="5891" max="5891" width="17.5703125" style="123" customWidth="1"/>
    <col min="5892" max="5892" width="17.42578125" style="123" customWidth="1"/>
    <col min="5893" max="5893" width="16.42578125" style="123" customWidth="1"/>
    <col min="5894" max="5894" width="15.7109375" style="123" customWidth="1"/>
    <col min="5895" max="5895" width="9.7109375" style="123" customWidth="1"/>
    <col min="5896" max="5896" width="15.7109375" style="123" customWidth="1"/>
    <col min="5897" max="5897" width="9.7109375" style="123" customWidth="1"/>
    <col min="5898" max="6145" width="18.7109375" style="123"/>
    <col min="6146" max="6146" width="63.5703125" style="123" customWidth="1"/>
    <col min="6147" max="6147" width="17.5703125" style="123" customWidth="1"/>
    <col min="6148" max="6148" width="17.42578125" style="123" customWidth="1"/>
    <col min="6149" max="6149" width="16.42578125" style="123" customWidth="1"/>
    <col min="6150" max="6150" width="15.7109375" style="123" customWidth="1"/>
    <col min="6151" max="6151" width="9.7109375" style="123" customWidth="1"/>
    <col min="6152" max="6152" width="15.7109375" style="123" customWidth="1"/>
    <col min="6153" max="6153" width="9.7109375" style="123" customWidth="1"/>
    <col min="6154" max="6401" width="18.7109375" style="123"/>
    <col min="6402" max="6402" width="63.5703125" style="123" customWidth="1"/>
    <col min="6403" max="6403" width="17.5703125" style="123" customWidth="1"/>
    <col min="6404" max="6404" width="17.42578125" style="123" customWidth="1"/>
    <col min="6405" max="6405" width="16.42578125" style="123" customWidth="1"/>
    <col min="6406" max="6406" width="15.7109375" style="123" customWidth="1"/>
    <col min="6407" max="6407" width="9.7109375" style="123" customWidth="1"/>
    <col min="6408" max="6408" width="15.7109375" style="123" customWidth="1"/>
    <col min="6409" max="6409" width="9.7109375" style="123" customWidth="1"/>
    <col min="6410" max="6657" width="18.7109375" style="123"/>
    <col min="6658" max="6658" width="63.5703125" style="123" customWidth="1"/>
    <col min="6659" max="6659" width="17.5703125" style="123" customWidth="1"/>
    <col min="6660" max="6660" width="17.42578125" style="123" customWidth="1"/>
    <col min="6661" max="6661" width="16.42578125" style="123" customWidth="1"/>
    <col min="6662" max="6662" width="15.7109375" style="123" customWidth="1"/>
    <col min="6663" max="6663" width="9.7109375" style="123" customWidth="1"/>
    <col min="6664" max="6664" width="15.7109375" style="123" customWidth="1"/>
    <col min="6665" max="6665" width="9.7109375" style="123" customWidth="1"/>
    <col min="6666" max="6913" width="18.7109375" style="123"/>
    <col min="6914" max="6914" width="63.5703125" style="123" customWidth="1"/>
    <col min="6915" max="6915" width="17.5703125" style="123" customWidth="1"/>
    <col min="6916" max="6916" width="17.42578125" style="123" customWidth="1"/>
    <col min="6917" max="6917" width="16.42578125" style="123" customWidth="1"/>
    <col min="6918" max="6918" width="15.7109375" style="123" customWidth="1"/>
    <col min="6919" max="6919" width="9.7109375" style="123" customWidth="1"/>
    <col min="6920" max="6920" width="15.7109375" style="123" customWidth="1"/>
    <col min="6921" max="6921" width="9.7109375" style="123" customWidth="1"/>
    <col min="6922" max="7169" width="18.7109375" style="123"/>
    <col min="7170" max="7170" width="63.5703125" style="123" customWidth="1"/>
    <col min="7171" max="7171" width="17.5703125" style="123" customWidth="1"/>
    <col min="7172" max="7172" width="17.42578125" style="123" customWidth="1"/>
    <col min="7173" max="7173" width="16.42578125" style="123" customWidth="1"/>
    <col min="7174" max="7174" width="15.7109375" style="123" customWidth="1"/>
    <col min="7175" max="7175" width="9.7109375" style="123" customWidth="1"/>
    <col min="7176" max="7176" width="15.7109375" style="123" customWidth="1"/>
    <col min="7177" max="7177" width="9.7109375" style="123" customWidth="1"/>
    <col min="7178" max="7425" width="18.7109375" style="123"/>
    <col min="7426" max="7426" width="63.5703125" style="123" customWidth="1"/>
    <col min="7427" max="7427" width="17.5703125" style="123" customWidth="1"/>
    <col min="7428" max="7428" width="17.42578125" style="123" customWidth="1"/>
    <col min="7429" max="7429" width="16.42578125" style="123" customWidth="1"/>
    <col min="7430" max="7430" width="15.7109375" style="123" customWidth="1"/>
    <col min="7431" max="7431" width="9.7109375" style="123" customWidth="1"/>
    <col min="7432" max="7432" width="15.7109375" style="123" customWidth="1"/>
    <col min="7433" max="7433" width="9.7109375" style="123" customWidth="1"/>
    <col min="7434" max="7681" width="18.7109375" style="123"/>
    <col min="7682" max="7682" width="63.5703125" style="123" customWidth="1"/>
    <col min="7683" max="7683" width="17.5703125" style="123" customWidth="1"/>
    <col min="7684" max="7684" width="17.42578125" style="123" customWidth="1"/>
    <col min="7685" max="7685" width="16.42578125" style="123" customWidth="1"/>
    <col min="7686" max="7686" width="15.7109375" style="123" customWidth="1"/>
    <col min="7687" max="7687" width="9.7109375" style="123" customWidth="1"/>
    <col min="7688" max="7688" width="15.7109375" style="123" customWidth="1"/>
    <col min="7689" max="7689" width="9.7109375" style="123" customWidth="1"/>
    <col min="7690" max="7937" width="18.7109375" style="123"/>
    <col min="7938" max="7938" width="63.5703125" style="123" customWidth="1"/>
    <col min="7939" max="7939" width="17.5703125" style="123" customWidth="1"/>
    <col min="7940" max="7940" width="17.42578125" style="123" customWidth="1"/>
    <col min="7941" max="7941" width="16.42578125" style="123" customWidth="1"/>
    <col min="7942" max="7942" width="15.7109375" style="123" customWidth="1"/>
    <col min="7943" max="7943" width="9.7109375" style="123" customWidth="1"/>
    <col min="7944" max="7944" width="15.7109375" style="123" customWidth="1"/>
    <col min="7945" max="7945" width="9.7109375" style="123" customWidth="1"/>
    <col min="7946" max="8193" width="18.7109375" style="123"/>
    <col min="8194" max="8194" width="63.5703125" style="123" customWidth="1"/>
    <col min="8195" max="8195" width="17.5703125" style="123" customWidth="1"/>
    <col min="8196" max="8196" width="17.42578125" style="123" customWidth="1"/>
    <col min="8197" max="8197" width="16.42578125" style="123" customWidth="1"/>
    <col min="8198" max="8198" width="15.7109375" style="123" customWidth="1"/>
    <col min="8199" max="8199" width="9.7109375" style="123" customWidth="1"/>
    <col min="8200" max="8200" width="15.7109375" style="123" customWidth="1"/>
    <col min="8201" max="8201" width="9.7109375" style="123" customWidth="1"/>
    <col min="8202" max="8449" width="18.7109375" style="123"/>
    <col min="8450" max="8450" width="63.5703125" style="123" customWidth="1"/>
    <col min="8451" max="8451" width="17.5703125" style="123" customWidth="1"/>
    <col min="8452" max="8452" width="17.42578125" style="123" customWidth="1"/>
    <col min="8453" max="8453" width="16.42578125" style="123" customWidth="1"/>
    <col min="8454" max="8454" width="15.7109375" style="123" customWidth="1"/>
    <col min="8455" max="8455" width="9.7109375" style="123" customWidth="1"/>
    <col min="8456" max="8456" width="15.7109375" style="123" customWidth="1"/>
    <col min="8457" max="8457" width="9.7109375" style="123" customWidth="1"/>
    <col min="8458" max="8705" width="18.7109375" style="123"/>
    <col min="8706" max="8706" width="63.5703125" style="123" customWidth="1"/>
    <col min="8707" max="8707" width="17.5703125" style="123" customWidth="1"/>
    <col min="8708" max="8708" width="17.42578125" style="123" customWidth="1"/>
    <col min="8709" max="8709" width="16.42578125" style="123" customWidth="1"/>
    <col min="8710" max="8710" width="15.7109375" style="123" customWidth="1"/>
    <col min="8711" max="8711" width="9.7109375" style="123" customWidth="1"/>
    <col min="8712" max="8712" width="15.7109375" style="123" customWidth="1"/>
    <col min="8713" max="8713" width="9.7109375" style="123" customWidth="1"/>
    <col min="8714" max="8961" width="18.7109375" style="123"/>
    <col min="8962" max="8962" width="63.5703125" style="123" customWidth="1"/>
    <col min="8963" max="8963" width="17.5703125" style="123" customWidth="1"/>
    <col min="8964" max="8964" width="17.42578125" style="123" customWidth="1"/>
    <col min="8965" max="8965" width="16.42578125" style="123" customWidth="1"/>
    <col min="8966" max="8966" width="15.7109375" style="123" customWidth="1"/>
    <col min="8967" max="8967" width="9.7109375" style="123" customWidth="1"/>
    <col min="8968" max="8968" width="15.7109375" style="123" customWidth="1"/>
    <col min="8969" max="8969" width="9.7109375" style="123" customWidth="1"/>
    <col min="8970" max="9217" width="18.7109375" style="123"/>
    <col min="9218" max="9218" width="63.5703125" style="123" customWidth="1"/>
    <col min="9219" max="9219" width="17.5703125" style="123" customWidth="1"/>
    <col min="9220" max="9220" width="17.42578125" style="123" customWidth="1"/>
    <col min="9221" max="9221" width="16.42578125" style="123" customWidth="1"/>
    <col min="9222" max="9222" width="15.7109375" style="123" customWidth="1"/>
    <col min="9223" max="9223" width="9.7109375" style="123" customWidth="1"/>
    <col min="9224" max="9224" width="15.7109375" style="123" customWidth="1"/>
    <col min="9225" max="9225" width="9.7109375" style="123" customWidth="1"/>
    <col min="9226" max="9473" width="18.7109375" style="123"/>
    <col min="9474" max="9474" width="63.5703125" style="123" customWidth="1"/>
    <col min="9475" max="9475" width="17.5703125" style="123" customWidth="1"/>
    <col min="9476" max="9476" width="17.42578125" style="123" customWidth="1"/>
    <col min="9477" max="9477" width="16.42578125" style="123" customWidth="1"/>
    <col min="9478" max="9478" width="15.7109375" style="123" customWidth="1"/>
    <col min="9479" max="9479" width="9.7109375" style="123" customWidth="1"/>
    <col min="9480" max="9480" width="15.7109375" style="123" customWidth="1"/>
    <col min="9481" max="9481" width="9.7109375" style="123" customWidth="1"/>
    <col min="9482" max="9729" width="18.7109375" style="123"/>
    <col min="9730" max="9730" width="63.5703125" style="123" customWidth="1"/>
    <col min="9731" max="9731" width="17.5703125" style="123" customWidth="1"/>
    <col min="9732" max="9732" width="17.42578125" style="123" customWidth="1"/>
    <col min="9733" max="9733" width="16.42578125" style="123" customWidth="1"/>
    <col min="9734" max="9734" width="15.7109375" style="123" customWidth="1"/>
    <col min="9735" max="9735" width="9.7109375" style="123" customWidth="1"/>
    <col min="9736" max="9736" width="15.7109375" style="123" customWidth="1"/>
    <col min="9737" max="9737" width="9.7109375" style="123" customWidth="1"/>
    <col min="9738" max="9985" width="18.7109375" style="123"/>
    <col min="9986" max="9986" width="63.5703125" style="123" customWidth="1"/>
    <col min="9987" max="9987" width="17.5703125" style="123" customWidth="1"/>
    <col min="9988" max="9988" width="17.42578125" style="123" customWidth="1"/>
    <col min="9989" max="9989" width="16.42578125" style="123" customWidth="1"/>
    <col min="9990" max="9990" width="15.7109375" style="123" customWidth="1"/>
    <col min="9991" max="9991" width="9.7109375" style="123" customWidth="1"/>
    <col min="9992" max="9992" width="15.7109375" style="123" customWidth="1"/>
    <col min="9993" max="9993" width="9.7109375" style="123" customWidth="1"/>
    <col min="9994" max="10241" width="18.7109375" style="123"/>
    <col min="10242" max="10242" width="63.5703125" style="123" customWidth="1"/>
    <col min="10243" max="10243" width="17.5703125" style="123" customWidth="1"/>
    <col min="10244" max="10244" width="17.42578125" style="123" customWidth="1"/>
    <col min="10245" max="10245" width="16.42578125" style="123" customWidth="1"/>
    <col min="10246" max="10246" width="15.7109375" style="123" customWidth="1"/>
    <col min="10247" max="10247" width="9.7109375" style="123" customWidth="1"/>
    <col min="10248" max="10248" width="15.7109375" style="123" customWidth="1"/>
    <col min="10249" max="10249" width="9.7109375" style="123" customWidth="1"/>
    <col min="10250" max="10497" width="18.7109375" style="123"/>
    <col min="10498" max="10498" width="63.5703125" style="123" customWidth="1"/>
    <col min="10499" max="10499" width="17.5703125" style="123" customWidth="1"/>
    <col min="10500" max="10500" width="17.42578125" style="123" customWidth="1"/>
    <col min="10501" max="10501" width="16.42578125" style="123" customWidth="1"/>
    <col min="10502" max="10502" width="15.7109375" style="123" customWidth="1"/>
    <col min="10503" max="10503" width="9.7109375" style="123" customWidth="1"/>
    <col min="10504" max="10504" width="15.7109375" style="123" customWidth="1"/>
    <col min="10505" max="10505" width="9.7109375" style="123" customWidth="1"/>
    <col min="10506" max="10753" width="18.7109375" style="123"/>
    <col min="10754" max="10754" width="63.5703125" style="123" customWidth="1"/>
    <col min="10755" max="10755" width="17.5703125" style="123" customWidth="1"/>
    <col min="10756" max="10756" width="17.42578125" style="123" customWidth="1"/>
    <col min="10757" max="10757" width="16.42578125" style="123" customWidth="1"/>
    <col min="10758" max="10758" width="15.7109375" style="123" customWidth="1"/>
    <col min="10759" max="10759" width="9.7109375" style="123" customWidth="1"/>
    <col min="10760" max="10760" width="15.7109375" style="123" customWidth="1"/>
    <col min="10761" max="10761" width="9.7109375" style="123" customWidth="1"/>
    <col min="10762" max="11009" width="18.7109375" style="123"/>
    <col min="11010" max="11010" width="63.5703125" style="123" customWidth="1"/>
    <col min="11011" max="11011" width="17.5703125" style="123" customWidth="1"/>
    <col min="11012" max="11012" width="17.42578125" style="123" customWidth="1"/>
    <col min="11013" max="11013" width="16.42578125" style="123" customWidth="1"/>
    <col min="11014" max="11014" width="15.7109375" style="123" customWidth="1"/>
    <col min="11015" max="11015" width="9.7109375" style="123" customWidth="1"/>
    <col min="11016" max="11016" width="15.7109375" style="123" customWidth="1"/>
    <col min="11017" max="11017" width="9.7109375" style="123" customWidth="1"/>
    <col min="11018" max="11265" width="18.7109375" style="123"/>
    <col min="11266" max="11266" width="63.5703125" style="123" customWidth="1"/>
    <col min="11267" max="11267" width="17.5703125" style="123" customWidth="1"/>
    <col min="11268" max="11268" width="17.42578125" style="123" customWidth="1"/>
    <col min="11269" max="11269" width="16.42578125" style="123" customWidth="1"/>
    <col min="11270" max="11270" width="15.7109375" style="123" customWidth="1"/>
    <col min="11271" max="11271" width="9.7109375" style="123" customWidth="1"/>
    <col min="11272" max="11272" width="15.7109375" style="123" customWidth="1"/>
    <col min="11273" max="11273" width="9.7109375" style="123" customWidth="1"/>
    <col min="11274" max="11521" width="18.7109375" style="123"/>
    <col min="11522" max="11522" width="63.5703125" style="123" customWidth="1"/>
    <col min="11523" max="11523" width="17.5703125" style="123" customWidth="1"/>
    <col min="11524" max="11524" width="17.42578125" style="123" customWidth="1"/>
    <col min="11525" max="11525" width="16.42578125" style="123" customWidth="1"/>
    <col min="11526" max="11526" width="15.7109375" style="123" customWidth="1"/>
    <col min="11527" max="11527" width="9.7109375" style="123" customWidth="1"/>
    <col min="11528" max="11528" width="15.7109375" style="123" customWidth="1"/>
    <col min="11529" max="11529" width="9.7109375" style="123" customWidth="1"/>
    <col min="11530" max="11777" width="18.7109375" style="123"/>
    <col min="11778" max="11778" width="63.5703125" style="123" customWidth="1"/>
    <col min="11779" max="11779" width="17.5703125" style="123" customWidth="1"/>
    <col min="11780" max="11780" width="17.42578125" style="123" customWidth="1"/>
    <col min="11781" max="11781" width="16.42578125" style="123" customWidth="1"/>
    <col min="11782" max="11782" width="15.7109375" style="123" customWidth="1"/>
    <col min="11783" max="11783" width="9.7109375" style="123" customWidth="1"/>
    <col min="11784" max="11784" width="15.7109375" style="123" customWidth="1"/>
    <col min="11785" max="11785" width="9.7109375" style="123" customWidth="1"/>
    <col min="11786" max="12033" width="18.7109375" style="123"/>
    <col min="12034" max="12034" width="63.5703125" style="123" customWidth="1"/>
    <col min="12035" max="12035" width="17.5703125" style="123" customWidth="1"/>
    <col min="12036" max="12036" width="17.42578125" style="123" customWidth="1"/>
    <col min="12037" max="12037" width="16.42578125" style="123" customWidth="1"/>
    <col min="12038" max="12038" width="15.7109375" style="123" customWidth="1"/>
    <col min="12039" max="12039" width="9.7109375" style="123" customWidth="1"/>
    <col min="12040" max="12040" width="15.7109375" style="123" customWidth="1"/>
    <col min="12041" max="12041" width="9.7109375" style="123" customWidth="1"/>
    <col min="12042" max="12289" width="18.7109375" style="123"/>
    <col min="12290" max="12290" width="63.5703125" style="123" customWidth="1"/>
    <col min="12291" max="12291" width="17.5703125" style="123" customWidth="1"/>
    <col min="12292" max="12292" width="17.42578125" style="123" customWidth="1"/>
    <col min="12293" max="12293" width="16.42578125" style="123" customWidth="1"/>
    <col min="12294" max="12294" width="15.7109375" style="123" customWidth="1"/>
    <col min="12295" max="12295" width="9.7109375" style="123" customWidth="1"/>
    <col min="12296" max="12296" width="15.7109375" style="123" customWidth="1"/>
    <col min="12297" max="12297" width="9.7109375" style="123" customWidth="1"/>
    <col min="12298" max="12545" width="18.7109375" style="123"/>
    <col min="12546" max="12546" width="63.5703125" style="123" customWidth="1"/>
    <col min="12547" max="12547" width="17.5703125" style="123" customWidth="1"/>
    <col min="12548" max="12548" width="17.42578125" style="123" customWidth="1"/>
    <col min="12549" max="12549" width="16.42578125" style="123" customWidth="1"/>
    <col min="12550" max="12550" width="15.7109375" style="123" customWidth="1"/>
    <col min="12551" max="12551" width="9.7109375" style="123" customWidth="1"/>
    <col min="12552" max="12552" width="15.7109375" style="123" customWidth="1"/>
    <col min="12553" max="12553" width="9.7109375" style="123" customWidth="1"/>
    <col min="12554" max="12801" width="18.7109375" style="123"/>
    <col min="12802" max="12802" width="63.5703125" style="123" customWidth="1"/>
    <col min="12803" max="12803" width="17.5703125" style="123" customWidth="1"/>
    <col min="12804" max="12804" width="17.42578125" style="123" customWidth="1"/>
    <col min="12805" max="12805" width="16.42578125" style="123" customWidth="1"/>
    <col min="12806" max="12806" width="15.7109375" style="123" customWidth="1"/>
    <col min="12807" max="12807" width="9.7109375" style="123" customWidth="1"/>
    <col min="12808" max="12808" width="15.7109375" style="123" customWidth="1"/>
    <col min="12809" max="12809" width="9.7109375" style="123" customWidth="1"/>
    <col min="12810" max="13057" width="18.7109375" style="123"/>
    <col min="13058" max="13058" width="63.5703125" style="123" customWidth="1"/>
    <col min="13059" max="13059" width="17.5703125" style="123" customWidth="1"/>
    <col min="13060" max="13060" width="17.42578125" style="123" customWidth="1"/>
    <col min="13061" max="13061" width="16.42578125" style="123" customWidth="1"/>
    <col min="13062" max="13062" width="15.7109375" style="123" customWidth="1"/>
    <col min="13063" max="13063" width="9.7109375" style="123" customWidth="1"/>
    <col min="13064" max="13064" width="15.7109375" style="123" customWidth="1"/>
    <col min="13065" max="13065" width="9.7109375" style="123" customWidth="1"/>
    <col min="13066" max="13313" width="18.7109375" style="123"/>
    <col min="13314" max="13314" width="63.5703125" style="123" customWidth="1"/>
    <col min="13315" max="13315" width="17.5703125" style="123" customWidth="1"/>
    <col min="13316" max="13316" width="17.42578125" style="123" customWidth="1"/>
    <col min="13317" max="13317" width="16.42578125" style="123" customWidth="1"/>
    <col min="13318" max="13318" width="15.7109375" style="123" customWidth="1"/>
    <col min="13319" max="13319" width="9.7109375" style="123" customWidth="1"/>
    <col min="13320" max="13320" width="15.7109375" style="123" customWidth="1"/>
    <col min="13321" max="13321" width="9.7109375" style="123" customWidth="1"/>
    <col min="13322" max="13569" width="18.7109375" style="123"/>
    <col min="13570" max="13570" width="63.5703125" style="123" customWidth="1"/>
    <col min="13571" max="13571" width="17.5703125" style="123" customWidth="1"/>
    <col min="13572" max="13572" width="17.42578125" style="123" customWidth="1"/>
    <col min="13573" max="13573" width="16.42578125" style="123" customWidth="1"/>
    <col min="13574" max="13574" width="15.7109375" style="123" customWidth="1"/>
    <col min="13575" max="13575" width="9.7109375" style="123" customWidth="1"/>
    <col min="13576" max="13576" width="15.7109375" style="123" customWidth="1"/>
    <col min="13577" max="13577" width="9.7109375" style="123" customWidth="1"/>
    <col min="13578" max="13825" width="18.7109375" style="123"/>
    <col min="13826" max="13826" width="63.5703125" style="123" customWidth="1"/>
    <col min="13827" max="13827" width="17.5703125" style="123" customWidth="1"/>
    <col min="13828" max="13828" width="17.42578125" style="123" customWidth="1"/>
    <col min="13829" max="13829" width="16.42578125" style="123" customWidth="1"/>
    <col min="13830" max="13830" width="15.7109375" style="123" customWidth="1"/>
    <col min="13831" max="13831" width="9.7109375" style="123" customWidth="1"/>
    <col min="13832" max="13832" width="15.7109375" style="123" customWidth="1"/>
    <col min="13833" max="13833" width="9.7109375" style="123" customWidth="1"/>
    <col min="13834" max="14081" width="18.7109375" style="123"/>
    <col min="14082" max="14082" width="63.5703125" style="123" customWidth="1"/>
    <col min="14083" max="14083" width="17.5703125" style="123" customWidth="1"/>
    <col min="14084" max="14084" width="17.42578125" style="123" customWidth="1"/>
    <col min="14085" max="14085" width="16.42578125" style="123" customWidth="1"/>
    <col min="14086" max="14086" width="15.7109375" style="123" customWidth="1"/>
    <col min="14087" max="14087" width="9.7109375" style="123" customWidth="1"/>
    <col min="14088" max="14088" width="15.7109375" style="123" customWidth="1"/>
    <col min="14089" max="14089" width="9.7109375" style="123" customWidth="1"/>
    <col min="14090" max="14337" width="18.7109375" style="123"/>
    <col min="14338" max="14338" width="63.5703125" style="123" customWidth="1"/>
    <col min="14339" max="14339" width="17.5703125" style="123" customWidth="1"/>
    <col min="14340" max="14340" width="17.42578125" style="123" customWidth="1"/>
    <col min="14341" max="14341" width="16.42578125" style="123" customWidth="1"/>
    <col min="14342" max="14342" width="15.7109375" style="123" customWidth="1"/>
    <col min="14343" max="14343" width="9.7109375" style="123" customWidth="1"/>
    <col min="14344" max="14344" width="15.7109375" style="123" customWidth="1"/>
    <col min="14345" max="14345" width="9.7109375" style="123" customWidth="1"/>
    <col min="14346" max="14593" width="18.7109375" style="123"/>
    <col min="14594" max="14594" width="63.5703125" style="123" customWidth="1"/>
    <col min="14595" max="14595" width="17.5703125" style="123" customWidth="1"/>
    <col min="14596" max="14596" width="17.42578125" style="123" customWidth="1"/>
    <col min="14597" max="14597" width="16.42578125" style="123" customWidth="1"/>
    <col min="14598" max="14598" width="15.7109375" style="123" customWidth="1"/>
    <col min="14599" max="14599" width="9.7109375" style="123" customWidth="1"/>
    <col min="14600" max="14600" width="15.7109375" style="123" customWidth="1"/>
    <col min="14601" max="14601" width="9.7109375" style="123" customWidth="1"/>
    <col min="14602" max="14849" width="18.7109375" style="123"/>
    <col min="14850" max="14850" width="63.5703125" style="123" customWidth="1"/>
    <col min="14851" max="14851" width="17.5703125" style="123" customWidth="1"/>
    <col min="14852" max="14852" width="17.42578125" style="123" customWidth="1"/>
    <col min="14853" max="14853" width="16.42578125" style="123" customWidth="1"/>
    <col min="14854" max="14854" width="15.7109375" style="123" customWidth="1"/>
    <col min="14855" max="14855" width="9.7109375" style="123" customWidth="1"/>
    <col min="14856" max="14856" width="15.7109375" style="123" customWidth="1"/>
    <col min="14857" max="14857" width="9.7109375" style="123" customWidth="1"/>
    <col min="14858" max="15105" width="18.7109375" style="123"/>
    <col min="15106" max="15106" width="63.5703125" style="123" customWidth="1"/>
    <col min="15107" max="15107" width="17.5703125" style="123" customWidth="1"/>
    <col min="15108" max="15108" width="17.42578125" style="123" customWidth="1"/>
    <col min="15109" max="15109" width="16.42578125" style="123" customWidth="1"/>
    <col min="15110" max="15110" width="15.7109375" style="123" customWidth="1"/>
    <col min="15111" max="15111" width="9.7109375" style="123" customWidth="1"/>
    <col min="15112" max="15112" width="15.7109375" style="123" customWidth="1"/>
    <col min="15113" max="15113" width="9.7109375" style="123" customWidth="1"/>
    <col min="15114" max="15361" width="18.7109375" style="123"/>
    <col min="15362" max="15362" width="63.5703125" style="123" customWidth="1"/>
    <col min="15363" max="15363" width="17.5703125" style="123" customWidth="1"/>
    <col min="15364" max="15364" width="17.42578125" style="123" customWidth="1"/>
    <col min="15365" max="15365" width="16.42578125" style="123" customWidth="1"/>
    <col min="15366" max="15366" width="15.7109375" style="123" customWidth="1"/>
    <col min="15367" max="15367" width="9.7109375" style="123" customWidth="1"/>
    <col min="15368" max="15368" width="15.7109375" style="123" customWidth="1"/>
    <col min="15369" max="15369" width="9.7109375" style="123" customWidth="1"/>
    <col min="15370" max="15617" width="18.7109375" style="123"/>
    <col min="15618" max="15618" width="63.5703125" style="123" customWidth="1"/>
    <col min="15619" max="15619" width="17.5703125" style="123" customWidth="1"/>
    <col min="15620" max="15620" width="17.42578125" style="123" customWidth="1"/>
    <col min="15621" max="15621" width="16.42578125" style="123" customWidth="1"/>
    <col min="15622" max="15622" width="15.7109375" style="123" customWidth="1"/>
    <col min="15623" max="15623" width="9.7109375" style="123" customWidth="1"/>
    <col min="15624" max="15624" width="15.7109375" style="123" customWidth="1"/>
    <col min="15625" max="15625" width="9.7109375" style="123" customWidth="1"/>
    <col min="15626" max="15873" width="18.7109375" style="123"/>
    <col min="15874" max="15874" width="63.5703125" style="123" customWidth="1"/>
    <col min="15875" max="15875" width="17.5703125" style="123" customWidth="1"/>
    <col min="15876" max="15876" width="17.42578125" style="123" customWidth="1"/>
    <col min="15877" max="15877" width="16.42578125" style="123" customWidth="1"/>
    <col min="15878" max="15878" width="15.7109375" style="123" customWidth="1"/>
    <col min="15879" max="15879" width="9.7109375" style="123" customWidth="1"/>
    <col min="15880" max="15880" width="15.7109375" style="123" customWidth="1"/>
    <col min="15881" max="15881" width="9.7109375" style="123" customWidth="1"/>
    <col min="15882" max="16129" width="18.7109375" style="123"/>
    <col min="16130" max="16130" width="63.5703125" style="123" customWidth="1"/>
    <col min="16131" max="16131" width="17.5703125" style="123" customWidth="1"/>
    <col min="16132" max="16132" width="17.42578125" style="123" customWidth="1"/>
    <col min="16133" max="16133" width="16.42578125" style="123" customWidth="1"/>
    <col min="16134" max="16134" width="15.7109375" style="123" customWidth="1"/>
    <col min="16135" max="16135" width="9.7109375" style="123" customWidth="1"/>
    <col min="16136" max="16136" width="15.7109375" style="123" customWidth="1"/>
    <col min="16137" max="16137" width="9.7109375" style="123" customWidth="1"/>
    <col min="16138" max="16384" width="18.7109375" style="123"/>
  </cols>
  <sheetData>
    <row r="1" spans="1:19">
      <c r="A1" s="237" t="s">
        <v>104</v>
      </c>
      <c r="B1" s="237"/>
      <c r="C1" s="237"/>
      <c r="D1" s="237"/>
      <c r="E1" s="237"/>
    </row>
    <row r="2" spans="1:19" ht="15.75" customHeight="1">
      <c r="A2" s="124"/>
      <c r="B2" s="125"/>
      <c r="C2" s="126"/>
      <c r="D2" s="126"/>
      <c r="E2" s="127"/>
    </row>
    <row r="3" spans="1:19" ht="28.5">
      <c r="A3" s="227" t="s">
        <v>105</v>
      </c>
      <c r="B3" s="227"/>
      <c r="C3" s="128" t="str">
        <f>CONCATENATE("Plan za ",RIGHT(C6,5))</f>
        <v>Plan za 2024.</v>
      </c>
      <c r="D3" s="128" t="str">
        <f>CONCATENATE("Projekcija za ",RIGHT(D6,5))</f>
        <v>Projekcija za 2025.</v>
      </c>
      <c r="E3" s="128" t="str">
        <f>CONCATENATE("Projekcija za ",RIGHT(E6,5))</f>
        <v>Projekcija za 2026.</v>
      </c>
    </row>
    <row r="4" spans="1:19" ht="25.5" customHeight="1">
      <c r="A4" s="229">
        <v>1</v>
      </c>
      <c r="B4" s="229"/>
      <c r="C4" s="129">
        <v>2</v>
      </c>
      <c r="D4" s="129">
        <v>3</v>
      </c>
      <c r="E4" s="129">
        <v>4</v>
      </c>
    </row>
    <row r="5" spans="1:19" s="130" customFormat="1" ht="14.25">
      <c r="B5" s="130" t="s">
        <v>106</v>
      </c>
      <c r="C5" s="131">
        <f>IF(ISBLANK(C8),"",C8)</f>
        <v>73143404</v>
      </c>
      <c r="D5" s="131">
        <f>IF(ISBLANK(D8),"",D8)</f>
        <v>59545959</v>
      </c>
      <c r="E5" s="131">
        <f>IF(ISBLANK(E8),"",E8)</f>
        <v>32492758</v>
      </c>
      <c r="F5" s="131"/>
      <c r="H5" s="131"/>
    </row>
    <row r="6" spans="1:19" s="137" customFormat="1" hidden="1">
      <c r="A6" s="132" t="s">
        <v>26</v>
      </c>
      <c r="B6" s="132" t="s">
        <v>26</v>
      </c>
      <c r="C6" s="133" t="s">
        <v>107</v>
      </c>
      <c r="D6" s="133" t="s">
        <v>108</v>
      </c>
      <c r="E6" s="134" t="s">
        <v>109</v>
      </c>
      <c r="F6" s="135"/>
      <c r="G6" s="136"/>
      <c r="H6" s="135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</row>
    <row r="7" spans="1:19" s="137" customFormat="1" hidden="1">
      <c r="A7" s="132" t="s">
        <v>110</v>
      </c>
      <c r="B7" s="132" t="s">
        <v>26</v>
      </c>
      <c r="C7" s="138" t="s">
        <v>32</v>
      </c>
      <c r="D7" s="138" t="s">
        <v>32</v>
      </c>
      <c r="E7" s="139" t="s">
        <v>32</v>
      </c>
      <c r="F7" s="135"/>
      <c r="G7" s="136"/>
      <c r="H7" s="135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</row>
    <row r="8" spans="1:19" s="137" customFormat="1" hidden="1">
      <c r="A8" s="140" t="s">
        <v>111</v>
      </c>
      <c r="B8" s="140" t="s">
        <v>26</v>
      </c>
      <c r="C8" s="141">
        <v>73143404</v>
      </c>
      <c r="D8" s="141">
        <v>59545959</v>
      </c>
      <c r="E8" s="141">
        <v>32492758</v>
      </c>
      <c r="F8" s="135"/>
      <c r="G8" s="136"/>
      <c r="H8" s="135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</row>
    <row r="9" spans="1:19" s="136" customFormat="1" ht="14.25">
      <c r="A9" s="142" t="s">
        <v>112</v>
      </c>
      <c r="B9" s="143" t="s">
        <v>42</v>
      </c>
      <c r="C9" s="144">
        <v>23545003</v>
      </c>
      <c r="D9" s="144">
        <v>21794232</v>
      </c>
      <c r="E9" s="144">
        <v>22219366</v>
      </c>
      <c r="F9" s="135"/>
      <c r="H9" s="135"/>
    </row>
    <row r="10" spans="1:19">
      <c r="A10" s="145" t="s">
        <v>41</v>
      </c>
      <c r="B10" s="146" t="s">
        <v>42</v>
      </c>
      <c r="C10" s="147">
        <v>23119035</v>
      </c>
      <c r="D10" s="147">
        <v>21581843</v>
      </c>
      <c r="E10" s="147">
        <v>21997990</v>
      </c>
      <c r="F10" s="148"/>
      <c r="G10" s="149"/>
      <c r="H10" s="148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</row>
    <row r="11" spans="1:19">
      <c r="A11" s="145" t="s">
        <v>63</v>
      </c>
      <c r="B11" s="146" t="s">
        <v>64</v>
      </c>
      <c r="C11" s="147">
        <v>425968</v>
      </c>
      <c r="D11" s="147">
        <v>212389</v>
      </c>
      <c r="E11" s="147">
        <v>221376</v>
      </c>
      <c r="F11" s="148"/>
      <c r="G11" s="149"/>
      <c r="H11" s="148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</row>
    <row r="12" spans="1:19">
      <c r="A12" s="142" t="s">
        <v>113</v>
      </c>
      <c r="B12" s="143" t="s">
        <v>114</v>
      </c>
      <c r="C12" s="144">
        <v>49598401</v>
      </c>
      <c r="D12" s="144">
        <v>37751727</v>
      </c>
      <c r="E12" s="144">
        <v>10273392</v>
      </c>
      <c r="F12" s="131"/>
      <c r="G12" s="130"/>
      <c r="H12" s="131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</row>
    <row r="13" spans="1:19">
      <c r="A13" s="145" t="s">
        <v>115</v>
      </c>
      <c r="B13" s="146" t="s">
        <v>103</v>
      </c>
      <c r="C13" s="147">
        <v>3913825</v>
      </c>
      <c r="D13" s="147">
        <v>1203550</v>
      </c>
      <c r="E13" s="147">
        <v>1254474</v>
      </c>
      <c r="F13" s="148"/>
      <c r="G13" s="149"/>
      <c r="H13" s="148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</row>
    <row r="14" spans="1:19">
      <c r="A14" s="145" t="s">
        <v>116</v>
      </c>
      <c r="B14" s="146" t="s">
        <v>117</v>
      </c>
      <c r="C14" s="147">
        <v>45684576</v>
      </c>
      <c r="D14" s="147">
        <v>36548177</v>
      </c>
      <c r="E14" s="147">
        <v>9018918</v>
      </c>
      <c r="F14" s="148"/>
      <c r="G14" s="149"/>
      <c r="H14" s="148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</row>
  </sheetData>
  <mergeCells count="3">
    <mergeCell ref="A1:E1"/>
    <mergeCell ref="A3:B3"/>
    <mergeCell ref="A4:B4"/>
  </mergeCells>
  <pageMargins left="0.7" right="0.7" top="0.75" bottom="0.75" header="0.3" footer="0.3"/>
  <pageSetup paperSize="9" scale="7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>
    <pageSetUpPr fitToPage="1"/>
  </sheetPr>
  <dimension ref="A1:S115"/>
  <sheetViews>
    <sheetView workbookViewId="0">
      <selection activeCell="M28" sqref="M28"/>
    </sheetView>
  </sheetViews>
  <sheetFormatPr defaultColWidth="18.7109375" defaultRowHeight="15"/>
  <cols>
    <col min="1" max="1" width="22" style="64" customWidth="1"/>
    <col min="2" max="2" width="68.7109375" style="20" customWidth="1"/>
    <col min="3" max="3" width="59.42578125" style="26" hidden="1" customWidth="1"/>
    <col min="4" max="4" width="17.5703125" style="26" hidden="1" customWidth="1"/>
    <col min="5" max="5" width="14.85546875" style="26" hidden="1" customWidth="1"/>
    <col min="6" max="6" width="15.7109375" style="26" hidden="1" customWidth="1"/>
    <col min="7" max="7" width="19.7109375" style="20" hidden="1" customWidth="1"/>
    <col min="8" max="8" width="15.7109375" style="26" customWidth="1"/>
    <col min="9" max="256" width="18.7109375" style="20"/>
    <col min="257" max="257" width="22" style="20" customWidth="1"/>
    <col min="258" max="258" width="68.7109375" style="20" customWidth="1"/>
    <col min="259" max="263" width="0" style="20" hidden="1" customWidth="1"/>
    <col min="264" max="264" width="15.7109375" style="20" customWidth="1"/>
    <col min="265" max="512" width="18.7109375" style="20"/>
    <col min="513" max="513" width="22" style="20" customWidth="1"/>
    <col min="514" max="514" width="68.7109375" style="20" customWidth="1"/>
    <col min="515" max="519" width="0" style="20" hidden="1" customWidth="1"/>
    <col min="520" max="520" width="15.7109375" style="20" customWidth="1"/>
    <col min="521" max="768" width="18.7109375" style="20"/>
    <col min="769" max="769" width="22" style="20" customWidth="1"/>
    <col min="770" max="770" width="68.7109375" style="20" customWidth="1"/>
    <col min="771" max="775" width="0" style="20" hidden="1" customWidth="1"/>
    <col min="776" max="776" width="15.7109375" style="20" customWidth="1"/>
    <col min="777" max="1024" width="18.7109375" style="20"/>
    <col min="1025" max="1025" width="22" style="20" customWidth="1"/>
    <col min="1026" max="1026" width="68.7109375" style="20" customWidth="1"/>
    <col min="1027" max="1031" width="0" style="20" hidden="1" customWidth="1"/>
    <col min="1032" max="1032" width="15.7109375" style="20" customWidth="1"/>
    <col min="1033" max="1280" width="18.7109375" style="20"/>
    <col min="1281" max="1281" width="22" style="20" customWidth="1"/>
    <col min="1282" max="1282" width="68.7109375" style="20" customWidth="1"/>
    <col min="1283" max="1287" width="0" style="20" hidden="1" customWidth="1"/>
    <col min="1288" max="1288" width="15.7109375" style="20" customWidth="1"/>
    <col min="1289" max="1536" width="18.7109375" style="20"/>
    <col min="1537" max="1537" width="22" style="20" customWidth="1"/>
    <col min="1538" max="1538" width="68.7109375" style="20" customWidth="1"/>
    <col min="1539" max="1543" width="0" style="20" hidden="1" customWidth="1"/>
    <col min="1544" max="1544" width="15.7109375" style="20" customWidth="1"/>
    <col min="1545" max="1792" width="18.7109375" style="20"/>
    <col min="1793" max="1793" width="22" style="20" customWidth="1"/>
    <col min="1794" max="1794" width="68.7109375" style="20" customWidth="1"/>
    <col min="1795" max="1799" width="0" style="20" hidden="1" customWidth="1"/>
    <col min="1800" max="1800" width="15.7109375" style="20" customWidth="1"/>
    <col min="1801" max="2048" width="18.7109375" style="20"/>
    <col min="2049" max="2049" width="22" style="20" customWidth="1"/>
    <col min="2050" max="2050" width="68.7109375" style="20" customWidth="1"/>
    <col min="2051" max="2055" width="0" style="20" hidden="1" customWidth="1"/>
    <col min="2056" max="2056" width="15.7109375" style="20" customWidth="1"/>
    <col min="2057" max="2304" width="18.7109375" style="20"/>
    <col min="2305" max="2305" width="22" style="20" customWidth="1"/>
    <col min="2306" max="2306" width="68.7109375" style="20" customWidth="1"/>
    <col min="2307" max="2311" width="0" style="20" hidden="1" customWidth="1"/>
    <col min="2312" max="2312" width="15.7109375" style="20" customWidth="1"/>
    <col min="2313" max="2560" width="18.7109375" style="20"/>
    <col min="2561" max="2561" width="22" style="20" customWidth="1"/>
    <col min="2562" max="2562" width="68.7109375" style="20" customWidth="1"/>
    <col min="2563" max="2567" width="0" style="20" hidden="1" customWidth="1"/>
    <col min="2568" max="2568" width="15.7109375" style="20" customWidth="1"/>
    <col min="2569" max="2816" width="18.7109375" style="20"/>
    <col min="2817" max="2817" width="22" style="20" customWidth="1"/>
    <col min="2818" max="2818" width="68.7109375" style="20" customWidth="1"/>
    <col min="2819" max="2823" width="0" style="20" hidden="1" customWidth="1"/>
    <col min="2824" max="2824" width="15.7109375" style="20" customWidth="1"/>
    <col min="2825" max="3072" width="18.7109375" style="20"/>
    <col min="3073" max="3073" width="22" style="20" customWidth="1"/>
    <col min="3074" max="3074" width="68.7109375" style="20" customWidth="1"/>
    <col min="3075" max="3079" width="0" style="20" hidden="1" customWidth="1"/>
    <col min="3080" max="3080" width="15.7109375" style="20" customWidth="1"/>
    <col min="3081" max="3328" width="18.7109375" style="20"/>
    <col min="3329" max="3329" width="22" style="20" customWidth="1"/>
    <col min="3330" max="3330" width="68.7109375" style="20" customWidth="1"/>
    <col min="3331" max="3335" width="0" style="20" hidden="1" customWidth="1"/>
    <col min="3336" max="3336" width="15.7109375" style="20" customWidth="1"/>
    <col min="3337" max="3584" width="18.7109375" style="20"/>
    <col min="3585" max="3585" width="22" style="20" customWidth="1"/>
    <col min="3586" max="3586" width="68.7109375" style="20" customWidth="1"/>
    <col min="3587" max="3591" width="0" style="20" hidden="1" customWidth="1"/>
    <col min="3592" max="3592" width="15.7109375" style="20" customWidth="1"/>
    <col min="3593" max="3840" width="18.7109375" style="20"/>
    <col min="3841" max="3841" width="22" style="20" customWidth="1"/>
    <col min="3842" max="3842" width="68.7109375" style="20" customWidth="1"/>
    <col min="3843" max="3847" width="0" style="20" hidden="1" customWidth="1"/>
    <col min="3848" max="3848" width="15.7109375" style="20" customWidth="1"/>
    <col min="3849" max="4096" width="18.7109375" style="20"/>
    <col min="4097" max="4097" width="22" style="20" customWidth="1"/>
    <col min="4098" max="4098" width="68.7109375" style="20" customWidth="1"/>
    <col min="4099" max="4103" width="0" style="20" hidden="1" customWidth="1"/>
    <col min="4104" max="4104" width="15.7109375" style="20" customWidth="1"/>
    <col min="4105" max="4352" width="18.7109375" style="20"/>
    <col min="4353" max="4353" width="22" style="20" customWidth="1"/>
    <col min="4354" max="4354" width="68.7109375" style="20" customWidth="1"/>
    <col min="4355" max="4359" width="0" style="20" hidden="1" customWidth="1"/>
    <col min="4360" max="4360" width="15.7109375" style="20" customWidth="1"/>
    <col min="4361" max="4608" width="18.7109375" style="20"/>
    <col min="4609" max="4609" width="22" style="20" customWidth="1"/>
    <col min="4610" max="4610" width="68.7109375" style="20" customWidth="1"/>
    <col min="4611" max="4615" width="0" style="20" hidden="1" customWidth="1"/>
    <col min="4616" max="4616" width="15.7109375" style="20" customWidth="1"/>
    <col min="4617" max="4864" width="18.7109375" style="20"/>
    <col min="4865" max="4865" width="22" style="20" customWidth="1"/>
    <col min="4866" max="4866" width="68.7109375" style="20" customWidth="1"/>
    <col min="4867" max="4871" width="0" style="20" hidden="1" customWidth="1"/>
    <col min="4872" max="4872" width="15.7109375" style="20" customWidth="1"/>
    <col min="4873" max="5120" width="18.7109375" style="20"/>
    <col min="5121" max="5121" width="22" style="20" customWidth="1"/>
    <col min="5122" max="5122" width="68.7109375" style="20" customWidth="1"/>
    <col min="5123" max="5127" width="0" style="20" hidden="1" customWidth="1"/>
    <col min="5128" max="5128" width="15.7109375" style="20" customWidth="1"/>
    <col min="5129" max="5376" width="18.7109375" style="20"/>
    <col min="5377" max="5377" width="22" style="20" customWidth="1"/>
    <col min="5378" max="5378" width="68.7109375" style="20" customWidth="1"/>
    <col min="5379" max="5383" width="0" style="20" hidden="1" customWidth="1"/>
    <col min="5384" max="5384" width="15.7109375" style="20" customWidth="1"/>
    <col min="5385" max="5632" width="18.7109375" style="20"/>
    <col min="5633" max="5633" width="22" style="20" customWidth="1"/>
    <col min="5634" max="5634" width="68.7109375" style="20" customWidth="1"/>
    <col min="5635" max="5639" width="0" style="20" hidden="1" customWidth="1"/>
    <col min="5640" max="5640" width="15.7109375" style="20" customWidth="1"/>
    <col min="5641" max="5888" width="18.7109375" style="20"/>
    <col min="5889" max="5889" width="22" style="20" customWidth="1"/>
    <col min="5890" max="5890" width="68.7109375" style="20" customWidth="1"/>
    <col min="5891" max="5895" width="0" style="20" hidden="1" customWidth="1"/>
    <col min="5896" max="5896" width="15.7109375" style="20" customWidth="1"/>
    <col min="5897" max="6144" width="18.7109375" style="20"/>
    <col min="6145" max="6145" width="22" style="20" customWidth="1"/>
    <col min="6146" max="6146" width="68.7109375" style="20" customWidth="1"/>
    <col min="6147" max="6151" width="0" style="20" hidden="1" customWidth="1"/>
    <col min="6152" max="6152" width="15.7109375" style="20" customWidth="1"/>
    <col min="6153" max="6400" width="18.7109375" style="20"/>
    <col min="6401" max="6401" width="22" style="20" customWidth="1"/>
    <col min="6402" max="6402" width="68.7109375" style="20" customWidth="1"/>
    <col min="6403" max="6407" width="0" style="20" hidden="1" customWidth="1"/>
    <col min="6408" max="6408" width="15.7109375" style="20" customWidth="1"/>
    <col min="6409" max="6656" width="18.7109375" style="20"/>
    <col min="6657" max="6657" width="22" style="20" customWidth="1"/>
    <col min="6658" max="6658" width="68.7109375" style="20" customWidth="1"/>
    <col min="6659" max="6663" width="0" style="20" hidden="1" customWidth="1"/>
    <col min="6664" max="6664" width="15.7109375" style="20" customWidth="1"/>
    <col min="6665" max="6912" width="18.7109375" style="20"/>
    <col min="6913" max="6913" width="22" style="20" customWidth="1"/>
    <col min="6914" max="6914" width="68.7109375" style="20" customWidth="1"/>
    <col min="6915" max="6919" width="0" style="20" hidden="1" customWidth="1"/>
    <col min="6920" max="6920" width="15.7109375" style="20" customWidth="1"/>
    <col min="6921" max="7168" width="18.7109375" style="20"/>
    <col min="7169" max="7169" width="22" style="20" customWidth="1"/>
    <col min="7170" max="7170" width="68.7109375" style="20" customWidth="1"/>
    <col min="7171" max="7175" width="0" style="20" hidden="1" customWidth="1"/>
    <col min="7176" max="7176" width="15.7109375" style="20" customWidth="1"/>
    <col min="7177" max="7424" width="18.7109375" style="20"/>
    <col min="7425" max="7425" width="22" style="20" customWidth="1"/>
    <col min="7426" max="7426" width="68.7109375" style="20" customWidth="1"/>
    <col min="7427" max="7431" width="0" style="20" hidden="1" customWidth="1"/>
    <col min="7432" max="7432" width="15.7109375" style="20" customWidth="1"/>
    <col min="7433" max="7680" width="18.7109375" style="20"/>
    <col min="7681" max="7681" width="22" style="20" customWidth="1"/>
    <col min="7682" max="7682" width="68.7109375" style="20" customWidth="1"/>
    <col min="7683" max="7687" width="0" style="20" hidden="1" customWidth="1"/>
    <col min="7688" max="7688" width="15.7109375" style="20" customWidth="1"/>
    <col min="7689" max="7936" width="18.7109375" style="20"/>
    <col min="7937" max="7937" width="22" style="20" customWidth="1"/>
    <col min="7938" max="7938" width="68.7109375" style="20" customWidth="1"/>
    <col min="7939" max="7943" width="0" style="20" hidden="1" customWidth="1"/>
    <col min="7944" max="7944" width="15.7109375" style="20" customWidth="1"/>
    <col min="7945" max="8192" width="18.7109375" style="20"/>
    <col min="8193" max="8193" width="22" style="20" customWidth="1"/>
    <col min="8194" max="8194" width="68.7109375" style="20" customWidth="1"/>
    <col min="8195" max="8199" width="0" style="20" hidden="1" customWidth="1"/>
    <col min="8200" max="8200" width="15.7109375" style="20" customWidth="1"/>
    <col min="8201" max="8448" width="18.7109375" style="20"/>
    <col min="8449" max="8449" width="22" style="20" customWidth="1"/>
    <col min="8450" max="8450" width="68.7109375" style="20" customWidth="1"/>
    <col min="8451" max="8455" width="0" style="20" hidden="1" customWidth="1"/>
    <col min="8456" max="8456" width="15.7109375" style="20" customWidth="1"/>
    <col min="8457" max="8704" width="18.7109375" style="20"/>
    <col min="8705" max="8705" width="22" style="20" customWidth="1"/>
    <col min="8706" max="8706" width="68.7109375" style="20" customWidth="1"/>
    <col min="8707" max="8711" width="0" style="20" hidden="1" customWidth="1"/>
    <col min="8712" max="8712" width="15.7109375" style="20" customWidth="1"/>
    <col min="8713" max="8960" width="18.7109375" style="20"/>
    <col min="8961" max="8961" width="22" style="20" customWidth="1"/>
    <col min="8962" max="8962" width="68.7109375" style="20" customWidth="1"/>
    <col min="8963" max="8967" width="0" style="20" hidden="1" customWidth="1"/>
    <col min="8968" max="8968" width="15.7109375" style="20" customWidth="1"/>
    <col min="8969" max="9216" width="18.7109375" style="20"/>
    <col min="9217" max="9217" width="22" style="20" customWidth="1"/>
    <col min="9218" max="9218" width="68.7109375" style="20" customWidth="1"/>
    <col min="9219" max="9223" width="0" style="20" hidden="1" customWidth="1"/>
    <col min="9224" max="9224" width="15.7109375" style="20" customWidth="1"/>
    <col min="9225" max="9472" width="18.7109375" style="20"/>
    <col min="9473" max="9473" width="22" style="20" customWidth="1"/>
    <col min="9474" max="9474" width="68.7109375" style="20" customWidth="1"/>
    <col min="9475" max="9479" width="0" style="20" hidden="1" customWidth="1"/>
    <col min="9480" max="9480" width="15.7109375" style="20" customWidth="1"/>
    <col min="9481" max="9728" width="18.7109375" style="20"/>
    <col min="9729" max="9729" width="22" style="20" customWidth="1"/>
    <col min="9730" max="9730" width="68.7109375" style="20" customWidth="1"/>
    <col min="9731" max="9735" width="0" style="20" hidden="1" customWidth="1"/>
    <col min="9736" max="9736" width="15.7109375" style="20" customWidth="1"/>
    <col min="9737" max="9984" width="18.7109375" style="20"/>
    <col min="9985" max="9985" width="22" style="20" customWidth="1"/>
    <col min="9986" max="9986" width="68.7109375" style="20" customWidth="1"/>
    <col min="9987" max="9991" width="0" style="20" hidden="1" customWidth="1"/>
    <col min="9992" max="9992" width="15.7109375" style="20" customWidth="1"/>
    <col min="9993" max="10240" width="18.7109375" style="20"/>
    <col min="10241" max="10241" width="22" style="20" customWidth="1"/>
    <col min="10242" max="10242" width="68.7109375" style="20" customWidth="1"/>
    <col min="10243" max="10247" width="0" style="20" hidden="1" customWidth="1"/>
    <col min="10248" max="10248" width="15.7109375" style="20" customWidth="1"/>
    <col min="10249" max="10496" width="18.7109375" style="20"/>
    <col min="10497" max="10497" width="22" style="20" customWidth="1"/>
    <col min="10498" max="10498" width="68.7109375" style="20" customWidth="1"/>
    <col min="10499" max="10503" width="0" style="20" hidden="1" customWidth="1"/>
    <col min="10504" max="10504" width="15.7109375" style="20" customWidth="1"/>
    <col min="10505" max="10752" width="18.7109375" style="20"/>
    <col min="10753" max="10753" width="22" style="20" customWidth="1"/>
    <col min="10754" max="10754" width="68.7109375" style="20" customWidth="1"/>
    <col min="10755" max="10759" width="0" style="20" hidden="1" customWidth="1"/>
    <col min="10760" max="10760" width="15.7109375" style="20" customWidth="1"/>
    <col min="10761" max="11008" width="18.7109375" style="20"/>
    <col min="11009" max="11009" width="22" style="20" customWidth="1"/>
    <col min="11010" max="11010" width="68.7109375" style="20" customWidth="1"/>
    <col min="11011" max="11015" width="0" style="20" hidden="1" customWidth="1"/>
    <col min="11016" max="11016" width="15.7109375" style="20" customWidth="1"/>
    <col min="11017" max="11264" width="18.7109375" style="20"/>
    <col min="11265" max="11265" width="22" style="20" customWidth="1"/>
    <col min="11266" max="11266" width="68.7109375" style="20" customWidth="1"/>
    <col min="11267" max="11271" width="0" style="20" hidden="1" customWidth="1"/>
    <col min="11272" max="11272" width="15.7109375" style="20" customWidth="1"/>
    <col min="11273" max="11520" width="18.7109375" style="20"/>
    <col min="11521" max="11521" width="22" style="20" customWidth="1"/>
    <col min="11522" max="11522" width="68.7109375" style="20" customWidth="1"/>
    <col min="11523" max="11527" width="0" style="20" hidden="1" customWidth="1"/>
    <col min="11528" max="11528" width="15.7109375" style="20" customWidth="1"/>
    <col min="11529" max="11776" width="18.7109375" style="20"/>
    <col min="11777" max="11777" width="22" style="20" customWidth="1"/>
    <col min="11778" max="11778" width="68.7109375" style="20" customWidth="1"/>
    <col min="11779" max="11783" width="0" style="20" hidden="1" customWidth="1"/>
    <col min="11784" max="11784" width="15.7109375" style="20" customWidth="1"/>
    <col min="11785" max="12032" width="18.7109375" style="20"/>
    <col min="12033" max="12033" width="22" style="20" customWidth="1"/>
    <col min="12034" max="12034" width="68.7109375" style="20" customWidth="1"/>
    <col min="12035" max="12039" width="0" style="20" hidden="1" customWidth="1"/>
    <col min="12040" max="12040" width="15.7109375" style="20" customWidth="1"/>
    <col min="12041" max="12288" width="18.7109375" style="20"/>
    <col min="12289" max="12289" width="22" style="20" customWidth="1"/>
    <col min="12290" max="12290" width="68.7109375" style="20" customWidth="1"/>
    <col min="12291" max="12295" width="0" style="20" hidden="1" customWidth="1"/>
    <col min="12296" max="12296" width="15.7109375" style="20" customWidth="1"/>
    <col min="12297" max="12544" width="18.7109375" style="20"/>
    <col min="12545" max="12545" width="22" style="20" customWidth="1"/>
    <col min="12546" max="12546" width="68.7109375" style="20" customWidth="1"/>
    <col min="12547" max="12551" width="0" style="20" hidden="1" customWidth="1"/>
    <col min="12552" max="12552" width="15.7109375" style="20" customWidth="1"/>
    <col min="12553" max="12800" width="18.7109375" style="20"/>
    <col min="12801" max="12801" width="22" style="20" customWidth="1"/>
    <col min="12802" max="12802" width="68.7109375" style="20" customWidth="1"/>
    <col min="12803" max="12807" width="0" style="20" hidden="1" customWidth="1"/>
    <col min="12808" max="12808" width="15.7109375" style="20" customWidth="1"/>
    <col min="12809" max="13056" width="18.7109375" style="20"/>
    <col min="13057" max="13057" width="22" style="20" customWidth="1"/>
    <col min="13058" max="13058" width="68.7109375" style="20" customWidth="1"/>
    <col min="13059" max="13063" width="0" style="20" hidden="1" customWidth="1"/>
    <col min="13064" max="13064" width="15.7109375" style="20" customWidth="1"/>
    <col min="13065" max="13312" width="18.7109375" style="20"/>
    <col min="13313" max="13313" width="22" style="20" customWidth="1"/>
    <col min="13314" max="13314" width="68.7109375" style="20" customWidth="1"/>
    <col min="13315" max="13319" width="0" style="20" hidden="1" customWidth="1"/>
    <col min="13320" max="13320" width="15.7109375" style="20" customWidth="1"/>
    <col min="13321" max="13568" width="18.7109375" style="20"/>
    <col min="13569" max="13569" width="22" style="20" customWidth="1"/>
    <col min="13570" max="13570" width="68.7109375" style="20" customWidth="1"/>
    <col min="13571" max="13575" width="0" style="20" hidden="1" customWidth="1"/>
    <col min="13576" max="13576" width="15.7109375" style="20" customWidth="1"/>
    <col min="13577" max="13824" width="18.7109375" style="20"/>
    <col min="13825" max="13825" width="22" style="20" customWidth="1"/>
    <col min="13826" max="13826" width="68.7109375" style="20" customWidth="1"/>
    <col min="13827" max="13831" width="0" style="20" hidden="1" customWidth="1"/>
    <col min="13832" max="13832" width="15.7109375" style="20" customWidth="1"/>
    <col min="13833" max="14080" width="18.7109375" style="20"/>
    <col min="14081" max="14081" width="22" style="20" customWidth="1"/>
    <col min="14082" max="14082" width="68.7109375" style="20" customWidth="1"/>
    <col min="14083" max="14087" width="0" style="20" hidden="1" customWidth="1"/>
    <col min="14088" max="14088" width="15.7109375" style="20" customWidth="1"/>
    <col min="14089" max="14336" width="18.7109375" style="20"/>
    <col min="14337" max="14337" width="22" style="20" customWidth="1"/>
    <col min="14338" max="14338" width="68.7109375" style="20" customWidth="1"/>
    <col min="14339" max="14343" width="0" style="20" hidden="1" customWidth="1"/>
    <col min="14344" max="14344" width="15.7109375" style="20" customWidth="1"/>
    <col min="14345" max="14592" width="18.7109375" style="20"/>
    <col min="14593" max="14593" width="22" style="20" customWidth="1"/>
    <col min="14594" max="14594" width="68.7109375" style="20" customWidth="1"/>
    <col min="14595" max="14599" width="0" style="20" hidden="1" customWidth="1"/>
    <col min="14600" max="14600" width="15.7109375" style="20" customWidth="1"/>
    <col min="14601" max="14848" width="18.7109375" style="20"/>
    <col min="14849" max="14849" width="22" style="20" customWidth="1"/>
    <col min="14850" max="14850" width="68.7109375" style="20" customWidth="1"/>
    <col min="14851" max="14855" width="0" style="20" hidden="1" customWidth="1"/>
    <col min="14856" max="14856" width="15.7109375" style="20" customWidth="1"/>
    <col min="14857" max="15104" width="18.7109375" style="20"/>
    <col min="15105" max="15105" width="22" style="20" customWidth="1"/>
    <col min="15106" max="15106" width="68.7109375" style="20" customWidth="1"/>
    <col min="15107" max="15111" width="0" style="20" hidden="1" customWidth="1"/>
    <col min="15112" max="15112" width="15.7109375" style="20" customWidth="1"/>
    <col min="15113" max="15360" width="18.7109375" style="20"/>
    <col min="15361" max="15361" width="22" style="20" customWidth="1"/>
    <col min="15362" max="15362" width="68.7109375" style="20" customWidth="1"/>
    <col min="15363" max="15367" width="0" style="20" hidden="1" customWidth="1"/>
    <col min="15368" max="15368" width="15.7109375" style="20" customWidth="1"/>
    <col min="15369" max="15616" width="18.7109375" style="20"/>
    <col min="15617" max="15617" width="22" style="20" customWidth="1"/>
    <col min="15618" max="15618" width="68.7109375" style="20" customWidth="1"/>
    <col min="15619" max="15623" width="0" style="20" hidden="1" customWidth="1"/>
    <col min="15624" max="15624" width="15.7109375" style="20" customWidth="1"/>
    <col min="15625" max="15872" width="18.7109375" style="20"/>
    <col min="15873" max="15873" width="22" style="20" customWidth="1"/>
    <col min="15874" max="15874" width="68.7109375" style="20" customWidth="1"/>
    <col min="15875" max="15879" width="0" style="20" hidden="1" customWidth="1"/>
    <col min="15880" max="15880" width="15.7109375" style="20" customWidth="1"/>
    <col min="15881" max="16128" width="18.7109375" style="20"/>
    <col min="16129" max="16129" width="22" style="20" customWidth="1"/>
    <col min="16130" max="16130" width="68.7109375" style="20" customWidth="1"/>
    <col min="16131" max="16135" width="0" style="20" hidden="1" customWidth="1"/>
    <col min="16136" max="16136" width="15.7109375" style="20" customWidth="1"/>
    <col min="16137" max="16384" width="18.7109375" style="20"/>
  </cols>
  <sheetData>
    <row r="1" spans="1:19" ht="15.75">
      <c r="A1" s="238" t="s">
        <v>10</v>
      </c>
      <c r="B1" s="238"/>
      <c r="C1" s="238"/>
      <c r="D1" s="238"/>
      <c r="E1" s="238"/>
      <c r="F1" s="238"/>
      <c r="G1" s="238"/>
      <c r="H1" s="238"/>
    </row>
    <row r="2" spans="1:19">
      <c r="A2" s="21"/>
      <c r="B2" s="22"/>
      <c r="C2" s="23"/>
      <c r="D2" s="24"/>
      <c r="E2" s="25"/>
    </row>
    <row r="3" spans="1:19" ht="28.5">
      <c r="A3" s="27" t="s">
        <v>24</v>
      </c>
      <c r="B3" s="28" t="s">
        <v>25</v>
      </c>
      <c r="C3" s="29"/>
      <c r="D3" s="29"/>
      <c r="E3" s="29"/>
      <c r="H3" s="29" t="str">
        <f>CONCATENATE("Plan za ", RIGHT(H4,4),".")</f>
        <v>Plan za 2024.</v>
      </c>
      <c r="I3" s="29" t="str">
        <f>CONCATENATE("Projekcija za ", RIGHT(I4,4),".")</f>
        <v>Projekcija za 2025.</v>
      </c>
      <c r="J3" s="29" t="str">
        <f>CONCATENATE("Projekcija za ", RIGHT(J4,4), ".")</f>
        <v>Projekcija za 2026.</v>
      </c>
    </row>
    <row r="4" spans="1:19" ht="55.15" hidden="1" customHeight="1">
      <c r="A4" s="30" t="s">
        <v>26</v>
      </c>
      <c r="B4" s="30" t="s">
        <v>26</v>
      </c>
      <c r="C4" s="30" t="s">
        <v>26</v>
      </c>
      <c r="D4" s="30" t="s">
        <v>26</v>
      </c>
      <c r="E4" s="30" t="s">
        <v>26</v>
      </c>
      <c r="F4" s="30" t="s">
        <v>26</v>
      </c>
      <c r="G4" s="30" t="s">
        <v>26</v>
      </c>
      <c r="H4" s="31" t="s">
        <v>27</v>
      </c>
      <c r="I4" s="31" t="s">
        <v>28</v>
      </c>
      <c r="J4" s="31" t="s">
        <v>29</v>
      </c>
    </row>
    <row r="5" spans="1:19" hidden="1">
      <c r="A5" s="30" t="s">
        <v>30</v>
      </c>
      <c r="B5" s="30" t="s">
        <v>26</v>
      </c>
      <c r="C5" s="32" t="s">
        <v>31</v>
      </c>
      <c r="D5" s="32" t="s">
        <v>31</v>
      </c>
      <c r="E5" s="30" t="s">
        <v>31</v>
      </c>
      <c r="F5" s="30" t="s">
        <v>31</v>
      </c>
      <c r="G5" s="30" t="s">
        <v>31</v>
      </c>
      <c r="H5" s="33" t="s">
        <v>32</v>
      </c>
      <c r="I5" s="33" t="s">
        <v>32</v>
      </c>
      <c r="J5" s="33" t="s">
        <v>32</v>
      </c>
      <c r="K5" s="34"/>
      <c r="L5" s="34"/>
    </row>
    <row r="6" spans="1:19">
      <c r="A6" s="35" t="s">
        <v>33</v>
      </c>
      <c r="B6" s="36" t="s">
        <v>34</v>
      </c>
      <c r="C6" s="37" t="s">
        <v>34</v>
      </c>
      <c r="D6" s="37" t="s">
        <v>26</v>
      </c>
      <c r="E6" s="38" t="s">
        <v>26</v>
      </c>
      <c r="F6" s="38" t="s">
        <v>26</v>
      </c>
      <c r="G6" s="38" t="s">
        <v>26</v>
      </c>
      <c r="H6" s="39">
        <v>73143404</v>
      </c>
      <c r="I6" s="39">
        <v>59545959</v>
      </c>
      <c r="J6" s="39">
        <v>32492758</v>
      </c>
      <c r="K6" s="34"/>
      <c r="L6" s="34"/>
      <c r="M6" s="34"/>
      <c r="N6" s="34"/>
      <c r="O6" s="34"/>
      <c r="P6" s="34"/>
      <c r="Q6" s="34"/>
      <c r="R6" s="34"/>
      <c r="S6" s="34"/>
    </row>
    <row r="7" spans="1:19">
      <c r="A7" s="40" t="s">
        <v>35</v>
      </c>
      <c r="B7" s="41" t="s">
        <v>36</v>
      </c>
      <c r="C7" s="37" t="s">
        <v>26</v>
      </c>
      <c r="D7" s="37" t="s">
        <v>36</v>
      </c>
      <c r="E7" s="38" t="s">
        <v>26</v>
      </c>
      <c r="F7" s="38" t="s">
        <v>26</v>
      </c>
      <c r="G7" s="38" t="s">
        <v>26</v>
      </c>
      <c r="H7" s="39">
        <v>73143404</v>
      </c>
      <c r="I7" s="39">
        <v>59545959</v>
      </c>
      <c r="J7" s="39">
        <v>32492758</v>
      </c>
      <c r="K7" s="34"/>
      <c r="L7" s="34"/>
      <c r="M7" s="34"/>
      <c r="N7" s="34"/>
      <c r="O7" s="34"/>
      <c r="P7" s="34"/>
      <c r="Q7" s="34"/>
      <c r="R7" s="34"/>
      <c r="S7" s="34"/>
    </row>
    <row r="8" spans="1:19">
      <c r="A8" s="42" t="s">
        <v>37</v>
      </c>
      <c r="B8" s="43" t="s">
        <v>38</v>
      </c>
      <c r="C8" s="37" t="s">
        <v>26</v>
      </c>
      <c r="D8" s="37" t="s">
        <v>26</v>
      </c>
      <c r="E8" s="38" t="s">
        <v>38</v>
      </c>
      <c r="F8" s="38" t="s">
        <v>26</v>
      </c>
      <c r="G8" s="38" t="s">
        <v>26</v>
      </c>
      <c r="H8" s="39">
        <v>73143404</v>
      </c>
      <c r="I8" s="39">
        <v>59545959</v>
      </c>
      <c r="J8" s="39">
        <v>32492758</v>
      </c>
      <c r="K8" s="34"/>
      <c r="L8" s="34"/>
      <c r="M8" s="34"/>
      <c r="N8" s="34"/>
      <c r="O8" s="34"/>
      <c r="P8" s="34"/>
      <c r="Q8" s="34"/>
      <c r="R8" s="34"/>
      <c r="S8" s="34"/>
    </row>
    <row r="9" spans="1:19">
      <c r="A9" s="44" t="s">
        <v>39</v>
      </c>
      <c r="B9" s="45" t="s">
        <v>40</v>
      </c>
      <c r="C9" s="37" t="s">
        <v>26</v>
      </c>
      <c r="D9" s="37" t="s">
        <v>26</v>
      </c>
      <c r="E9" s="38" t="s">
        <v>26</v>
      </c>
      <c r="F9" s="38" t="s">
        <v>40</v>
      </c>
      <c r="G9" s="38" t="s">
        <v>26</v>
      </c>
      <c r="H9" s="39">
        <v>940000</v>
      </c>
      <c r="I9" s="39">
        <v>850000</v>
      </c>
      <c r="J9" s="39">
        <v>800000</v>
      </c>
      <c r="K9" s="34"/>
      <c r="L9" s="34"/>
      <c r="M9" s="34"/>
      <c r="N9" s="34"/>
      <c r="O9" s="34"/>
      <c r="P9" s="34"/>
      <c r="Q9" s="34"/>
      <c r="R9" s="34"/>
      <c r="S9" s="34"/>
    </row>
    <row r="10" spans="1:19">
      <c r="A10" s="46" t="s">
        <v>41</v>
      </c>
      <c r="B10" s="47" t="s">
        <v>42</v>
      </c>
      <c r="C10" s="48" t="s">
        <v>26</v>
      </c>
      <c r="D10" s="48" t="s">
        <v>26</v>
      </c>
      <c r="E10" s="49" t="s">
        <v>26</v>
      </c>
      <c r="F10" s="49" t="s">
        <v>26</v>
      </c>
      <c r="G10" s="49" t="s">
        <v>42</v>
      </c>
      <c r="H10" s="50">
        <v>940000</v>
      </c>
      <c r="I10" s="50">
        <v>850000</v>
      </c>
      <c r="J10" s="50">
        <v>800000</v>
      </c>
      <c r="K10" s="51"/>
      <c r="L10" s="51"/>
      <c r="M10" s="51"/>
      <c r="N10" s="51"/>
      <c r="O10" s="51"/>
      <c r="P10" s="51"/>
      <c r="Q10" s="51"/>
      <c r="R10" s="51"/>
      <c r="S10" s="51"/>
    </row>
    <row r="11" spans="1:19">
      <c r="A11" s="52" t="s">
        <v>43</v>
      </c>
      <c r="B11" s="53" t="s">
        <v>2</v>
      </c>
      <c r="C11" s="54" t="s">
        <v>26</v>
      </c>
      <c r="D11" s="54" t="s">
        <v>26</v>
      </c>
      <c r="E11" s="55" t="s">
        <v>26</v>
      </c>
      <c r="F11" s="55" t="s">
        <v>26</v>
      </c>
      <c r="G11" s="55" t="s">
        <v>26</v>
      </c>
      <c r="H11" s="56">
        <v>940000</v>
      </c>
      <c r="I11" s="56">
        <v>850000</v>
      </c>
      <c r="J11" s="56">
        <v>800000</v>
      </c>
      <c r="K11" s="57"/>
      <c r="L11" s="57"/>
      <c r="M11" s="57"/>
      <c r="N11" s="57"/>
      <c r="O11" s="57"/>
      <c r="P11" s="57"/>
      <c r="Q11" s="57"/>
      <c r="R11" s="57"/>
      <c r="S11" s="57"/>
    </row>
    <row r="12" spans="1:19">
      <c r="A12" s="58" t="s">
        <v>44</v>
      </c>
      <c r="B12" s="53" t="s">
        <v>12</v>
      </c>
      <c r="C12" s="54" t="s">
        <v>26</v>
      </c>
      <c r="D12" s="54" t="s">
        <v>26</v>
      </c>
      <c r="E12" s="55" t="s">
        <v>26</v>
      </c>
      <c r="F12" s="55" t="s">
        <v>26</v>
      </c>
      <c r="G12" s="55" t="s">
        <v>26</v>
      </c>
      <c r="H12" s="59">
        <v>940000</v>
      </c>
      <c r="I12" s="59">
        <v>850000</v>
      </c>
      <c r="J12" s="59">
        <v>800000</v>
      </c>
      <c r="K12" s="57"/>
      <c r="L12" s="57"/>
      <c r="M12" s="57"/>
      <c r="N12" s="57"/>
      <c r="O12" s="57"/>
      <c r="P12" s="57"/>
      <c r="Q12" s="57"/>
      <c r="R12" s="57"/>
      <c r="S12" s="57"/>
    </row>
    <row r="13" spans="1:19">
      <c r="A13" s="44" t="s">
        <v>45</v>
      </c>
      <c r="B13" s="45" t="s">
        <v>46</v>
      </c>
      <c r="C13" s="37" t="s">
        <v>26</v>
      </c>
      <c r="D13" s="37" t="s">
        <v>26</v>
      </c>
      <c r="E13" s="38" t="s">
        <v>26</v>
      </c>
      <c r="F13" s="38" t="s">
        <v>46</v>
      </c>
      <c r="G13" s="38" t="s">
        <v>26</v>
      </c>
      <c r="H13" s="39">
        <v>3553400</v>
      </c>
      <c r="I13" s="39">
        <v>3000000</v>
      </c>
      <c r="J13" s="39">
        <v>3000000</v>
      </c>
      <c r="K13" s="34"/>
      <c r="L13" s="34"/>
      <c r="M13" s="34"/>
      <c r="N13" s="34"/>
      <c r="O13" s="34"/>
      <c r="P13" s="34"/>
      <c r="Q13" s="34"/>
      <c r="R13" s="34"/>
      <c r="S13" s="34"/>
    </row>
    <row r="14" spans="1:19">
      <c r="A14" s="46" t="s">
        <v>41</v>
      </c>
      <c r="B14" s="47" t="s">
        <v>42</v>
      </c>
      <c r="C14" s="48" t="s">
        <v>26</v>
      </c>
      <c r="D14" s="48" t="s">
        <v>26</v>
      </c>
      <c r="E14" s="49" t="s">
        <v>26</v>
      </c>
      <c r="F14" s="49" t="s">
        <v>26</v>
      </c>
      <c r="G14" s="49" t="s">
        <v>42</v>
      </c>
      <c r="H14" s="50">
        <v>3553400</v>
      </c>
      <c r="I14" s="50">
        <v>3000000</v>
      </c>
      <c r="J14" s="50">
        <v>3000000</v>
      </c>
      <c r="K14" s="51"/>
      <c r="L14" s="51"/>
      <c r="M14" s="51"/>
      <c r="N14" s="51"/>
      <c r="O14" s="51"/>
      <c r="P14" s="51"/>
      <c r="Q14" s="51"/>
      <c r="R14" s="51"/>
      <c r="S14" s="51"/>
    </row>
    <row r="15" spans="1:19">
      <c r="A15" s="52" t="s">
        <v>43</v>
      </c>
      <c r="B15" s="53" t="s">
        <v>2</v>
      </c>
      <c r="C15" s="54" t="s">
        <v>26</v>
      </c>
      <c r="D15" s="54" t="s">
        <v>26</v>
      </c>
      <c r="E15" s="55" t="s">
        <v>26</v>
      </c>
      <c r="F15" s="55" t="s">
        <v>26</v>
      </c>
      <c r="G15" s="55" t="s">
        <v>26</v>
      </c>
      <c r="H15" s="56">
        <v>3553400</v>
      </c>
      <c r="I15" s="56">
        <v>3000000</v>
      </c>
      <c r="J15" s="56">
        <v>3000000</v>
      </c>
      <c r="K15" s="57"/>
      <c r="L15" s="57"/>
      <c r="M15" s="57"/>
      <c r="N15" s="57"/>
      <c r="O15" s="57"/>
      <c r="P15" s="57"/>
      <c r="Q15" s="57"/>
      <c r="R15" s="57"/>
      <c r="S15" s="57"/>
    </row>
    <row r="16" spans="1:19">
      <c r="A16" s="58" t="s">
        <v>44</v>
      </c>
      <c r="B16" s="53" t="s">
        <v>12</v>
      </c>
      <c r="C16" s="54" t="s">
        <v>26</v>
      </c>
      <c r="D16" s="54" t="s">
        <v>26</v>
      </c>
      <c r="E16" s="55" t="s">
        <v>26</v>
      </c>
      <c r="F16" s="55" t="s">
        <v>26</v>
      </c>
      <c r="G16" s="55" t="s">
        <v>26</v>
      </c>
      <c r="H16" s="59">
        <v>3553400</v>
      </c>
      <c r="I16" s="59">
        <v>3000000</v>
      </c>
      <c r="J16" s="59">
        <v>3000000</v>
      </c>
      <c r="K16" s="57"/>
      <c r="L16" s="57"/>
      <c r="M16" s="57"/>
      <c r="N16" s="57"/>
      <c r="O16" s="57"/>
      <c r="P16" s="57"/>
      <c r="Q16" s="57"/>
      <c r="R16" s="57"/>
      <c r="S16" s="57"/>
    </row>
    <row r="17" spans="1:19">
      <c r="A17" s="44" t="s">
        <v>47</v>
      </c>
      <c r="B17" s="45" t="s">
        <v>48</v>
      </c>
      <c r="C17" s="37" t="s">
        <v>26</v>
      </c>
      <c r="D17" s="37" t="s">
        <v>26</v>
      </c>
      <c r="E17" s="38" t="s">
        <v>26</v>
      </c>
      <c r="F17" s="38" t="s">
        <v>48</v>
      </c>
      <c r="G17" s="38" t="s">
        <v>26</v>
      </c>
      <c r="H17" s="39">
        <v>10196694</v>
      </c>
      <c r="I17" s="39">
        <v>10611158</v>
      </c>
      <c r="J17" s="39">
        <v>11037054</v>
      </c>
      <c r="K17" s="34"/>
      <c r="L17" s="34"/>
      <c r="M17" s="34"/>
      <c r="N17" s="34"/>
      <c r="O17" s="34"/>
      <c r="P17" s="34"/>
      <c r="Q17" s="34"/>
      <c r="R17" s="34"/>
      <c r="S17" s="34"/>
    </row>
    <row r="18" spans="1:19">
      <c r="A18" s="46" t="s">
        <v>41</v>
      </c>
      <c r="B18" s="47" t="s">
        <v>42</v>
      </c>
      <c r="C18" s="48" t="s">
        <v>26</v>
      </c>
      <c r="D18" s="48" t="s">
        <v>26</v>
      </c>
      <c r="E18" s="49" t="s">
        <v>26</v>
      </c>
      <c r="F18" s="49" t="s">
        <v>26</v>
      </c>
      <c r="G18" s="49" t="s">
        <v>42</v>
      </c>
      <c r="H18" s="50">
        <v>10196694</v>
      </c>
      <c r="I18" s="50">
        <v>10611158</v>
      </c>
      <c r="J18" s="50">
        <v>11037054</v>
      </c>
      <c r="K18" s="51"/>
      <c r="L18" s="51"/>
      <c r="M18" s="51"/>
      <c r="N18" s="51"/>
      <c r="O18" s="51"/>
      <c r="P18" s="51"/>
      <c r="Q18" s="51"/>
      <c r="R18" s="51"/>
      <c r="S18" s="51"/>
    </row>
    <row r="19" spans="1:19">
      <c r="A19" s="52" t="s">
        <v>43</v>
      </c>
      <c r="B19" s="53" t="s">
        <v>2</v>
      </c>
      <c r="C19" s="54" t="s">
        <v>26</v>
      </c>
      <c r="D19" s="54" t="s">
        <v>26</v>
      </c>
      <c r="E19" s="55" t="s">
        <v>26</v>
      </c>
      <c r="F19" s="55" t="s">
        <v>26</v>
      </c>
      <c r="G19" s="55" t="s">
        <v>26</v>
      </c>
      <c r="H19" s="56">
        <v>10160267</v>
      </c>
      <c r="I19" s="56">
        <v>10603196</v>
      </c>
      <c r="J19" s="56">
        <v>11029091</v>
      </c>
      <c r="K19" s="57"/>
      <c r="L19" s="57"/>
      <c r="M19" s="57"/>
      <c r="N19" s="57"/>
      <c r="O19" s="57"/>
      <c r="P19" s="57"/>
      <c r="Q19" s="57"/>
      <c r="R19" s="57"/>
      <c r="S19" s="57"/>
    </row>
    <row r="20" spans="1:19">
      <c r="A20" s="58" t="s">
        <v>49</v>
      </c>
      <c r="B20" s="53" t="s">
        <v>3</v>
      </c>
      <c r="C20" s="54" t="s">
        <v>26</v>
      </c>
      <c r="D20" s="54" t="s">
        <v>26</v>
      </c>
      <c r="E20" s="55" t="s">
        <v>26</v>
      </c>
      <c r="F20" s="55" t="s">
        <v>26</v>
      </c>
      <c r="G20" s="55" t="s">
        <v>26</v>
      </c>
      <c r="H20" s="59">
        <v>3285500</v>
      </c>
      <c r="I20" s="59">
        <v>3282000</v>
      </c>
      <c r="J20" s="59">
        <v>3204683</v>
      </c>
      <c r="K20" s="57"/>
      <c r="L20" s="57"/>
      <c r="M20" s="57"/>
      <c r="N20" s="57"/>
      <c r="O20" s="57"/>
      <c r="P20" s="57"/>
      <c r="Q20" s="57"/>
      <c r="R20" s="57"/>
      <c r="S20" s="57"/>
    </row>
    <row r="21" spans="1:19">
      <c r="A21" s="58" t="s">
        <v>44</v>
      </c>
      <c r="B21" s="53" t="s">
        <v>12</v>
      </c>
      <c r="C21" s="54" t="s">
        <v>26</v>
      </c>
      <c r="D21" s="54" t="s">
        <v>26</v>
      </c>
      <c r="E21" s="55" t="s">
        <v>26</v>
      </c>
      <c r="F21" s="55" t="s">
        <v>26</v>
      </c>
      <c r="G21" s="55" t="s">
        <v>26</v>
      </c>
      <c r="H21" s="59">
        <v>6869037</v>
      </c>
      <c r="I21" s="59">
        <v>7320399</v>
      </c>
      <c r="J21" s="59">
        <v>7823479</v>
      </c>
      <c r="K21" s="57"/>
      <c r="L21" s="57"/>
      <c r="M21" s="57"/>
      <c r="N21" s="57"/>
      <c r="O21" s="57"/>
      <c r="P21" s="57"/>
      <c r="Q21" s="57"/>
      <c r="R21" s="57"/>
      <c r="S21" s="57"/>
    </row>
    <row r="22" spans="1:19">
      <c r="A22" s="58" t="s">
        <v>50</v>
      </c>
      <c r="B22" s="53" t="s">
        <v>51</v>
      </c>
      <c r="C22" s="54" t="s">
        <v>26</v>
      </c>
      <c r="D22" s="54" t="s">
        <v>26</v>
      </c>
      <c r="E22" s="55" t="s">
        <v>26</v>
      </c>
      <c r="F22" s="55" t="s">
        <v>26</v>
      </c>
      <c r="G22" s="55" t="s">
        <v>26</v>
      </c>
      <c r="H22" s="59">
        <v>5730</v>
      </c>
      <c r="I22" s="59">
        <v>797</v>
      </c>
      <c r="J22" s="59">
        <v>929</v>
      </c>
      <c r="K22" s="57"/>
      <c r="L22" s="57"/>
      <c r="M22" s="57"/>
      <c r="N22" s="57"/>
      <c r="O22" s="57"/>
      <c r="P22" s="57"/>
      <c r="Q22" s="57"/>
      <c r="R22" s="57"/>
      <c r="S22" s="57"/>
    </row>
    <row r="23" spans="1:19">
      <c r="A23" s="60" t="s">
        <v>52</v>
      </c>
      <c r="B23" s="53" t="s">
        <v>4</v>
      </c>
      <c r="C23" s="54" t="s">
        <v>26</v>
      </c>
      <c r="D23" s="54" t="s">
        <v>26</v>
      </c>
      <c r="E23" s="54" t="s">
        <v>26</v>
      </c>
      <c r="F23" s="54" t="s">
        <v>26</v>
      </c>
      <c r="G23" s="55" t="s">
        <v>26</v>
      </c>
      <c r="H23" s="56">
        <v>36427</v>
      </c>
      <c r="I23" s="56">
        <v>7962</v>
      </c>
      <c r="J23" s="56">
        <v>7963</v>
      </c>
      <c r="K23" s="57"/>
      <c r="L23" s="57"/>
      <c r="M23" s="57"/>
      <c r="N23" s="57"/>
      <c r="O23" s="57"/>
      <c r="P23" s="57"/>
      <c r="Q23" s="57"/>
      <c r="R23" s="57"/>
      <c r="S23" s="57"/>
    </row>
    <row r="24" spans="1:19">
      <c r="A24" s="61" t="s">
        <v>53</v>
      </c>
      <c r="B24" s="53" t="s">
        <v>54</v>
      </c>
      <c r="C24" s="54" t="s">
        <v>26</v>
      </c>
      <c r="D24" s="54" t="s">
        <v>26</v>
      </c>
      <c r="E24" s="54" t="s">
        <v>26</v>
      </c>
      <c r="F24" s="54" t="s">
        <v>26</v>
      </c>
      <c r="G24" s="55" t="s">
        <v>26</v>
      </c>
      <c r="H24" s="59">
        <v>36427</v>
      </c>
      <c r="I24" s="59">
        <v>7962</v>
      </c>
      <c r="J24" s="59">
        <v>7963</v>
      </c>
      <c r="K24" s="57"/>
      <c r="L24" s="57"/>
      <c r="M24" s="57"/>
      <c r="N24" s="57"/>
      <c r="O24" s="57"/>
      <c r="P24" s="57"/>
      <c r="Q24" s="57"/>
      <c r="R24" s="57"/>
      <c r="S24" s="57"/>
    </row>
    <row r="25" spans="1:19">
      <c r="A25" s="62" t="s">
        <v>55</v>
      </c>
      <c r="B25" s="45" t="s">
        <v>56</v>
      </c>
      <c r="C25" s="37" t="s">
        <v>26</v>
      </c>
      <c r="D25" s="37" t="s">
        <v>26</v>
      </c>
      <c r="E25" s="37" t="s">
        <v>26</v>
      </c>
      <c r="F25" s="37" t="s">
        <v>56</v>
      </c>
      <c r="G25" s="38" t="s">
        <v>26</v>
      </c>
      <c r="H25" s="39">
        <v>163636</v>
      </c>
      <c r="I25" s="39">
        <v>110636</v>
      </c>
      <c r="J25" s="39">
        <v>64254</v>
      </c>
      <c r="K25" s="34"/>
      <c r="L25" s="34"/>
      <c r="M25" s="34"/>
      <c r="N25" s="34"/>
      <c r="O25" s="34"/>
      <c r="P25" s="34"/>
      <c r="Q25" s="34"/>
      <c r="R25" s="34"/>
      <c r="S25" s="34"/>
    </row>
    <row r="26" spans="1:19">
      <c r="A26" s="63" t="s">
        <v>41</v>
      </c>
      <c r="B26" s="47" t="s">
        <v>42</v>
      </c>
      <c r="C26" s="48" t="s">
        <v>26</v>
      </c>
      <c r="D26" s="48" t="s">
        <v>26</v>
      </c>
      <c r="E26" s="48" t="s">
        <v>26</v>
      </c>
      <c r="F26" s="48" t="s">
        <v>26</v>
      </c>
      <c r="G26" s="49" t="s">
        <v>42</v>
      </c>
      <c r="H26" s="50">
        <v>163636</v>
      </c>
      <c r="I26" s="50">
        <v>110636</v>
      </c>
      <c r="J26" s="50">
        <v>64254</v>
      </c>
      <c r="K26" s="51"/>
      <c r="L26" s="51"/>
      <c r="M26" s="51"/>
      <c r="N26" s="51"/>
      <c r="O26" s="51"/>
      <c r="P26" s="51"/>
      <c r="Q26" s="51"/>
      <c r="R26" s="51"/>
      <c r="S26" s="51"/>
    </row>
    <row r="27" spans="1:19">
      <c r="A27" s="60" t="s">
        <v>43</v>
      </c>
      <c r="B27" s="53" t="s">
        <v>2</v>
      </c>
      <c r="C27" s="54" t="s">
        <v>26</v>
      </c>
      <c r="D27" s="54" t="s">
        <v>26</v>
      </c>
      <c r="E27" s="54" t="s">
        <v>26</v>
      </c>
      <c r="F27" s="54" t="s">
        <v>26</v>
      </c>
      <c r="G27" s="55" t="s">
        <v>26</v>
      </c>
      <c r="H27" s="56">
        <v>163636</v>
      </c>
      <c r="I27" s="56">
        <v>110636</v>
      </c>
      <c r="J27" s="56">
        <v>64254</v>
      </c>
      <c r="K27" s="57"/>
      <c r="L27" s="57"/>
      <c r="M27" s="57"/>
      <c r="N27" s="57"/>
      <c r="O27" s="57"/>
      <c r="P27" s="57"/>
      <c r="Q27" s="57"/>
      <c r="R27" s="57"/>
      <c r="S27" s="57"/>
    </row>
    <row r="28" spans="1:19">
      <c r="A28" s="61" t="s">
        <v>44</v>
      </c>
      <c r="B28" s="53" t="s">
        <v>12</v>
      </c>
      <c r="C28" s="54" t="s">
        <v>26</v>
      </c>
      <c r="D28" s="54" t="s">
        <v>26</v>
      </c>
      <c r="E28" s="54" t="s">
        <v>26</v>
      </c>
      <c r="F28" s="54" t="s">
        <v>26</v>
      </c>
      <c r="G28" s="55" t="s">
        <v>26</v>
      </c>
      <c r="H28" s="59">
        <v>163636</v>
      </c>
      <c r="I28" s="59">
        <v>110636</v>
      </c>
      <c r="J28" s="59">
        <v>64254</v>
      </c>
      <c r="K28" s="57"/>
      <c r="L28" s="57"/>
      <c r="M28" s="57"/>
      <c r="N28" s="57"/>
      <c r="O28" s="57"/>
      <c r="P28" s="57"/>
      <c r="Q28" s="57"/>
      <c r="R28" s="57"/>
      <c r="S28" s="57"/>
    </row>
    <row r="29" spans="1:19">
      <c r="A29" s="62" t="s">
        <v>57</v>
      </c>
      <c r="B29" s="45" t="s">
        <v>58</v>
      </c>
      <c r="C29" s="37" t="s">
        <v>26</v>
      </c>
      <c r="D29" s="37" t="s">
        <v>26</v>
      </c>
      <c r="E29" s="37" t="s">
        <v>26</v>
      </c>
      <c r="F29" s="37" t="s">
        <v>58</v>
      </c>
      <c r="G29" s="38" t="s">
        <v>26</v>
      </c>
      <c r="H29" s="39">
        <v>30000</v>
      </c>
      <c r="I29" s="39">
        <v>30000</v>
      </c>
      <c r="J29" s="39">
        <v>30000</v>
      </c>
      <c r="K29" s="34"/>
      <c r="L29" s="34"/>
      <c r="M29" s="34"/>
      <c r="N29" s="34"/>
      <c r="O29" s="34"/>
      <c r="P29" s="34"/>
      <c r="Q29" s="34"/>
      <c r="R29" s="34"/>
      <c r="S29" s="34"/>
    </row>
    <row r="30" spans="1:19">
      <c r="A30" s="63" t="s">
        <v>41</v>
      </c>
      <c r="B30" s="47" t="s">
        <v>42</v>
      </c>
      <c r="C30" s="48" t="s">
        <v>26</v>
      </c>
      <c r="D30" s="48" t="s">
        <v>26</v>
      </c>
      <c r="E30" s="48" t="s">
        <v>26</v>
      </c>
      <c r="F30" s="48" t="s">
        <v>26</v>
      </c>
      <c r="G30" s="49" t="s">
        <v>42</v>
      </c>
      <c r="H30" s="50">
        <v>30000</v>
      </c>
      <c r="I30" s="50">
        <v>30000</v>
      </c>
      <c r="J30" s="50">
        <v>30000</v>
      </c>
      <c r="K30" s="51"/>
      <c r="L30" s="51"/>
      <c r="M30" s="51"/>
      <c r="N30" s="51"/>
      <c r="O30" s="51"/>
      <c r="P30" s="51"/>
      <c r="Q30" s="51"/>
      <c r="R30" s="51"/>
      <c r="S30" s="51"/>
    </row>
    <row r="31" spans="1:19">
      <c r="A31" s="60" t="s">
        <v>43</v>
      </c>
      <c r="B31" s="53" t="s">
        <v>2</v>
      </c>
      <c r="C31" s="54" t="s">
        <v>26</v>
      </c>
      <c r="D31" s="54" t="s">
        <v>26</v>
      </c>
      <c r="E31" s="54" t="s">
        <v>26</v>
      </c>
      <c r="F31" s="54" t="s">
        <v>26</v>
      </c>
      <c r="G31" s="55" t="s">
        <v>26</v>
      </c>
      <c r="H31" s="56">
        <v>30000</v>
      </c>
      <c r="I31" s="56">
        <v>30000</v>
      </c>
      <c r="J31" s="56">
        <v>30000</v>
      </c>
      <c r="K31" s="57"/>
      <c r="L31" s="57"/>
      <c r="M31" s="57"/>
      <c r="N31" s="57"/>
      <c r="O31" s="57"/>
      <c r="P31" s="57"/>
      <c r="Q31" s="57"/>
      <c r="R31" s="57"/>
      <c r="S31" s="57"/>
    </row>
    <row r="32" spans="1:19">
      <c r="A32" s="61" t="s">
        <v>44</v>
      </c>
      <c r="B32" s="53" t="s">
        <v>12</v>
      </c>
      <c r="C32" s="54" t="s">
        <v>26</v>
      </c>
      <c r="D32" s="54" t="s">
        <v>26</v>
      </c>
      <c r="E32" s="54" t="s">
        <v>26</v>
      </c>
      <c r="F32" s="54" t="s">
        <v>26</v>
      </c>
      <c r="G32" s="55" t="s">
        <v>26</v>
      </c>
      <c r="H32" s="59">
        <v>30000</v>
      </c>
      <c r="I32" s="59">
        <v>30000</v>
      </c>
      <c r="J32" s="59">
        <v>30000</v>
      </c>
      <c r="K32" s="57"/>
      <c r="L32" s="57"/>
      <c r="M32" s="57"/>
      <c r="N32" s="57"/>
      <c r="O32" s="57"/>
      <c r="P32" s="57"/>
      <c r="Q32" s="57"/>
      <c r="R32" s="57"/>
      <c r="S32" s="57"/>
    </row>
    <row r="33" spans="1:19">
      <c r="A33" s="62" t="s">
        <v>59</v>
      </c>
      <c r="B33" s="45" t="s">
        <v>60</v>
      </c>
      <c r="C33" s="37" t="s">
        <v>26</v>
      </c>
      <c r="D33" s="37" t="s">
        <v>26</v>
      </c>
      <c r="E33" s="37" t="s">
        <v>26</v>
      </c>
      <c r="F33" s="37" t="s">
        <v>60</v>
      </c>
      <c r="G33" s="38" t="s">
        <v>26</v>
      </c>
      <c r="H33" s="39">
        <v>85000</v>
      </c>
      <c r="I33" s="39">
        <v>85000</v>
      </c>
      <c r="J33" s="39">
        <v>85000</v>
      </c>
      <c r="K33" s="34"/>
      <c r="L33" s="34"/>
      <c r="M33" s="34"/>
      <c r="N33" s="34"/>
      <c r="O33" s="34"/>
      <c r="P33" s="34"/>
      <c r="Q33" s="34"/>
      <c r="R33" s="34"/>
      <c r="S33" s="34"/>
    </row>
    <row r="34" spans="1:19">
      <c r="A34" s="63" t="s">
        <v>41</v>
      </c>
      <c r="B34" s="47" t="s">
        <v>42</v>
      </c>
      <c r="C34" s="48" t="s">
        <v>26</v>
      </c>
      <c r="D34" s="48" t="s">
        <v>26</v>
      </c>
      <c r="E34" s="48" t="s">
        <v>26</v>
      </c>
      <c r="F34" s="48" t="s">
        <v>26</v>
      </c>
      <c r="G34" s="49" t="s">
        <v>42</v>
      </c>
      <c r="H34" s="50">
        <v>85000</v>
      </c>
      <c r="I34" s="50">
        <v>85000</v>
      </c>
      <c r="J34" s="50">
        <v>85000</v>
      </c>
      <c r="K34" s="51"/>
      <c r="L34" s="51"/>
      <c r="M34" s="51"/>
      <c r="N34" s="51"/>
      <c r="O34" s="51"/>
      <c r="P34" s="51"/>
      <c r="Q34" s="51"/>
      <c r="R34" s="51"/>
      <c r="S34" s="51"/>
    </row>
    <row r="35" spans="1:19">
      <c r="A35" s="60" t="s">
        <v>43</v>
      </c>
      <c r="B35" s="53" t="s">
        <v>2</v>
      </c>
      <c r="C35" s="54" t="s">
        <v>26</v>
      </c>
      <c r="D35" s="54" t="s">
        <v>26</v>
      </c>
      <c r="E35" s="54" t="s">
        <v>26</v>
      </c>
      <c r="F35" s="54" t="s">
        <v>26</v>
      </c>
      <c r="G35" s="55" t="s">
        <v>26</v>
      </c>
      <c r="H35" s="56">
        <v>85000</v>
      </c>
      <c r="I35" s="56">
        <v>85000</v>
      </c>
      <c r="J35" s="56">
        <v>85000</v>
      </c>
      <c r="K35" s="57"/>
      <c r="L35" s="57"/>
      <c r="M35" s="57"/>
      <c r="N35" s="57"/>
      <c r="O35" s="57"/>
      <c r="P35" s="57"/>
      <c r="Q35" s="57"/>
      <c r="R35" s="57"/>
      <c r="S35" s="57"/>
    </row>
    <row r="36" spans="1:19">
      <c r="A36" s="61" t="s">
        <v>44</v>
      </c>
      <c r="B36" s="53" t="s">
        <v>12</v>
      </c>
      <c r="C36" s="54" t="s">
        <v>26</v>
      </c>
      <c r="D36" s="54" t="s">
        <v>26</v>
      </c>
      <c r="E36" s="54" t="s">
        <v>26</v>
      </c>
      <c r="F36" s="54" t="s">
        <v>26</v>
      </c>
      <c r="G36" s="55" t="s">
        <v>26</v>
      </c>
      <c r="H36" s="59">
        <v>85000</v>
      </c>
      <c r="I36" s="59">
        <v>85000</v>
      </c>
      <c r="J36" s="59">
        <v>85000</v>
      </c>
      <c r="K36" s="57"/>
      <c r="L36" s="57"/>
      <c r="M36" s="57"/>
      <c r="N36" s="57"/>
      <c r="O36" s="57"/>
      <c r="P36" s="57"/>
      <c r="Q36" s="57"/>
      <c r="R36" s="57"/>
      <c r="S36" s="57"/>
    </row>
    <row r="37" spans="1:19">
      <c r="A37" s="62" t="s">
        <v>61</v>
      </c>
      <c r="B37" s="45" t="s">
        <v>62</v>
      </c>
      <c r="C37" s="37" t="s">
        <v>26</v>
      </c>
      <c r="D37" s="37" t="s">
        <v>26</v>
      </c>
      <c r="E37" s="37" t="s">
        <v>26</v>
      </c>
      <c r="F37" s="37" t="s">
        <v>62</v>
      </c>
      <c r="G37" s="38" t="s">
        <v>26</v>
      </c>
      <c r="H37" s="39">
        <v>3500000</v>
      </c>
      <c r="I37" s="39"/>
      <c r="J37" s="39"/>
      <c r="K37" s="34"/>
      <c r="L37" s="34"/>
      <c r="M37" s="34"/>
      <c r="N37" s="34"/>
      <c r="O37" s="34"/>
      <c r="P37" s="34"/>
      <c r="Q37" s="34"/>
      <c r="R37" s="34"/>
      <c r="S37" s="34"/>
    </row>
    <row r="38" spans="1:19">
      <c r="A38" s="63" t="s">
        <v>63</v>
      </c>
      <c r="B38" s="47" t="s">
        <v>64</v>
      </c>
      <c r="C38" s="48" t="s">
        <v>26</v>
      </c>
      <c r="D38" s="48" t="s">
        <v>26</v>
      </c>
      <c r="E38" s="48" t="s">
        <v>26</v>
      </c>
      <c r="F38" s="48" t="s">
        <v>26</v>
      </c>
      <c r="G38" s="49" t="s">
        <v>64</v>
      </c>
      <c r="H38" s="50">
        <v>300000</v>
      </c>
      <c r="I38" s="50"/>
      <c r="J38" s="50"/>
      <c r="K38" s="51"/>
      <c r="L38" s="51"/>
      <c r="M38" s="51"/>
      <c r="N38" s="51"/>
      <c r="O38" s="51"/>
      <c r="P38" s="51"/>
      <c r="Q38" s="51"/>
      <c r="R38" s="51"/>
      <c r="S38" s="51"/>
    </row>
    <row r="39" spans="1:19">
      <c r="A39" s="60" t="s">
        <v>43</v>
      </c>
      <c r="B39" s="53" t="s">
        <v>2</v>
      </c>
      <c r="C39" s="54" t="s">
        <v>26</v>
      </c>
      <c r="D39" s="54" t="s">
        <v>26</v>
      </c>
      <c r="E39" s="54" t="s">
        <v>26</v>
      </c>
      <c r="F39" s="54" t="s">
        <v>26</v>
      </c>
      <c r="G39" s="55" t="s">
        <v>26</v>
      </c>
      <c r="H39" s="56">
        <v>300000</v>
      </c>
      <c r="I39" s="56"/>
      <c r="J39" s="56"/>
      <c r="K39" s="57"/>
      <c r="L39" s="57"/>
      <c r="M39" s="57"/>
      <c r="N39" s="57"/>
      <c r="O39" s="57"/>
      <c r="P39" s="57"/>
      <c r="Q39" s="57"/>
      <c r="R39" s="57"/>
      <c r="S39" s="57"/>
    </row>
    <row r="40" spans="1:19">
      <c r="A40" s="61" t="s">
        <v>65</v>
      </c>
      <c r="B40" s="53" t="s">
        <v>66</v>
      </c>
      <c r="C40" s="54" t="s">
        <v>26</v>
      </c>
      <c r="D40" s="54" t="s">
        <v>26</v>
      </c>
      <c r="E40" s="54" t="s">
        <v>26</v>
      </c>
      <c r="F40" s="54" t="s">
        <v>26</v>
      </c>
      <c r="G40" s="55" t="s">
        <v>26</v>
      </c>
      <c r="H40" s="59">
        <v>300000</v>
      </c>
      <c r="I40" s="59"/>
      <c r="J40" s="59"/>
      <c r="K40" s="57"/>
      <c r="L40" s="57"/>
      <c r="M40" s="57"/>
      <c r="N40" s="57"/>
      <c r="O40" s="57"/>
      <c r="P40" s="57"/>
      <c r="Q40" s="57"/>
      <c r="R40" s="57"/>
      <c r="S40" s="57"/>
    </row>
    <row r="41" spans="1:19">
      <c r="A41" s="63" t="s">
        <v>67</v>
      </c>
      <c r="B41" s="47" t="s">
        <v>68</v>
      </c>
      <c r="C41" s="48" t="s">
        <v>26</v>
      </c>
      <c r="D41" s="48" t="s">
        <v>26</v>
      </c>
      <c r="E41" s="48" t="s">
        <v>26</v>
      </c>
      <c r="F41" s="48" t="s">
        <v>26</v>
      </c>
      <c r="G41" s="49" t="s">
        <v>68</v>
      </c>
      <c r="H41" s="50">
        <v>3200000</v>
      </c>
      <c r="I41" s="50"/>
      <c r="J41" s="50"/>
      <c r="K41" s="51"/>
      <c r="L41" s="51"/>
      <c r="M41" s="51"/>
      <c r="N41" s="51"/>
      <c r="O41" s="51"/>
      <c r="P41" s="51"/>
      <c r="Q41" s="51"/>
      <c r="R41" s="51"/>
      <c r="S41" s="51"/>
    </row>
    <row r="42" spans="1:19">
      <c r="A42" s="60" t="s">
        <v>43</v>
      </c>
      <c r="B42" s="53" t="s">
        <v>2</v>
      </c>
      <c r="C42" s="54" t="s">
        <v>26</v>
      </c>
      <c r="D42" s="54" t="s">
        <v>26</v>
      </c>
      <c r="E42" s="54" t="s">
        <v>26</v>
      </c>
      <c r="F42" s="54" t="s">
        <v>26</v>
      </c>
      <c r="G42" s="55" t="s">
        <v>26</v>
      </c>
      <c r="H42" s="56">
        <v>3200000</v>
      </c>
      <c r="I42" s="56"/>
      <c r="J42" s="56"/>
      <c r="K42" s="57"/>
      <c r="L42" s="57"/>
      <c r="M42" s="57"/>
      <c r="N42" s="57"/>
      <c r="O42" s="57"/>
      <c r="P42" s="57"/>
      <c r="Q42" s="57"/>
      <c r="R42" s="57"/>
      <c r="S42" s="57"/>
    </row>
    <row r="43" spans="1:19">
      <c r="A43" s="61" t="s">
        <v>65</v>
      </c>
      <c r="B43" s="53" t="s">
        <v>66</v>
      </c>
      <c r="C43" s="54" t="s">
        <v>26</v>
      </c>
      <c r="D43" s="54" t="s">
        <v>26</v>
      </c>
      <c r="E43" s="54" t="s">
        <v>26</v>
      </c>
      <c r="F43" s="54" t="s">
        <v>26</v>
      </c>
      <c r="G43" s="55" t="s">
        <v>26</v>
      </c>
      <c r="H43" s="59">
        <v>1700000</v>
      </c>
      <c r="I43" s="59"/>
      <c r="J43" s="59"/>
      <c r="K43" s="57"/>
      <c r="L43" s="57"/>
      <c r="M43" s="57"/>
      <c r="N43" s="57"/>
      <c r="O43" s="57"/>
      <c r="P43" s="57"/>
      <c r="Q43" s="57"/>
      <c r="R43" s="57"/>
      <c r="S43" s="57"/>
    </row>
    <row r="44" spans="1:19">
      <c r="A44" s="61" t="s">
        <v>69</v>
      </c>
      <c r="B44" s="53" t="s">
        <v>70</v>
      </c>
      <c r="C44" s="54" t="s">
        <v>26</v>
      </c>
      <c r="D44" s="54" t="s">
        <v>26</v>
      </c>
      <c r="E44" s="54" t="s">
        <v>26</v>
      </c>
      <c r="F44" s="54" t="s">
        <v>26</v>
      </c>
      <c r="G44" s="55" t="s">
        <v>26</v>
      </c>
      <c r="H44" s="59">
        <v>1500000</v>
      </c>
      <c r="I44" s="59"/>
      <c r="J44" s="59"/>
      <c r="K44" s="57"/>
      <c r="L44" s="57"/>
      <c r="M44" s="57"/>
      <c r="N44" s="57"/>
      <c r="O44" s="57"/>
      <c r="P44" s="57"/>
      <c r="Q44" s="57"/>
      <c r="R44" s="57"/>
      <c r="S44" s="57"/>
    </row>
    <row r="45" spans="1:19">
      <c r="A45" s="62" t="s">
        <v>71</v>
      </c>
      <c r="B45" s="45" t="s">
        <v>72</v>
      </c>
      <c r="C45" s="37" t="s">
        <v>26</v>
      </c>
      <c r="D45" s="37" t="s">
        <v>26</v>
      </c>
      <c r="E45" s="37" t="s">
        <v>26</v>
      </c>
      <c r="F45" s="37" t="s">
        <v>72</v>
      </c>
      <c r="G45" s="38" t="s">
        <v>26</v>
      </c>
      <c r="H45" s="39">
        <v>2503400</v>
      </c>
      <c r="I45" s="39">
        <v>2628000</v>
      </c>
      <c r="J45" s="39">
        <v>2785600</v>
      </c>
      <c r="K45" s="34"/>
      <c r="L45" s="34"/>
      <c r="M45" s="34"/>
      <c r="N45" s="34"/>
      <c r="O45" s="34"/>
      <c r="P45" s="34"/>
      <c r="Q45" s="34"/>
      <c r="R45" s="34"/>
      <c r="S45" s="34"/>
    </row>
    <row r="46" spans="1:19">
      <c r="A46" s="63" t="s">
        <v>41</v>
      </c>
      <c r="B46" s="47" t="s">
        <v>42</v>
      </c>
      <c r="C46" s="48" t="s">
        <v>26</v>
      </c>
      <c r="D46" s="48" t="s">
        <v>26</v>
      </c>
      <c r="E46" s="48" t="s">
        <v>26</v>
      </c>
      <c r="F46" s="48" t="s">
        <v>26</v>
      </c>
      <c r="G46" s="49" t="s">
        <v>42</v>
      </c>
      <c r="H46" s="50">
        <v>2503400</v>
      </c>
      <c r="I46" s="50">
        <v>2628000</v>
      </c>
      <c r="J46" s="50">
        <v>2785600</v>
      </c>
      <c r="K46" s="51"/>
      <c r="L46" s="51"/>
      <c r="M46" s="51"/>
      <c r="N46" s="51"/>
      <c r="O46" s="51"/>
      <c r="P46" s="51"/>
      <c r="Q46" s="51"/>
      <c r="R46" s="51"/>
      <c r="S46" s="51"/>
    </row>
    <row r="47" spans="1:19">
      <c r="A47" s="60" t="s">
        <v>43</v>
      </c>
      <c r="B47" s="53" t="s">
        <v>2</v>
      </c>
      <c r="C47" s="54" t="s">
        <v>26</v>
      </c>
      <c r="D47" s="54" t="s">
        <v>26</v>
      </c>
      <c r="E47" s="54" t="s">
        <v>26</v>
      </c>
      <c r="F47" s="54" t="s">
        <v>26</v>
      </c>
      <c r="G47" s="55" t="s">
        <v>26</v>
      </c>
      <c r="H47" s="56">
        <v>2503400</v>
      </c>
      <c r="I47" s="56">
        <v>2628000</v>
      </c>
      <c r="J47" s="56">
        <v>2785600</v>
      </c>
      <c r="K47" s="57"/>
      <c r="L47" s="57"/>
      <c r="M47" s="57"/>
      <c r="N47" s="57"/>
      <c r="O47" s="57"/>
      <c r="P47" s="57"/>
      <c r="Q47" s="57"/>
      <c r="R47" s="57"/>
      <c r="S47" s="57"/>
    </row>
    <row r="48" spans="1:19">
      <c r="A48" s="61" t="s">
        <v>44</v>
      </c>
      <c r="B48" s="53" t="s">
        <v>12</v>
      </c>
      <c r="C48" s="54" t="s">
        <v>26</v>
      </c>
      <c r="D48" s="54" t="s">
        <v>26</v>
      </c>
      <c r="E48" s="54" t="s">
        <v>26</v>
      </c>
      <c r="F48" s="54" t="s">
        <v>26</v>
      </c>
      <c r="G48" s="55" t="s">
        <v>26</v>
      </c>
      <c r="H48" s="59">
        <v>2503400</v>
      </c>
      <c r="I48" s="59">
        <v>2628000</v>
      </c>
      <c r="J48" s="59">
        <v>2785600</v>
      </c>
      <c r="K48" s="57"/>
      <c r="L48" s="57"/>
      <c r="M48" s="57"/>
      <c r="N48" s="57"/>
      <c r="O48" s="57"/>
      <c r="P48" s="57"/>
      <c r="Q48" s="57"/>
      <c r="R48" s="57"/>
      <c r="S48" s="57"/>
    </row>
    <row r="49" spans="1:19">
      <c r="A49" s="62" t="s">
        <v>73</v>
      </c>
      <c r="B49" s="45" t="s">
        <v>74</v>
      </c>
      <c r="C49" s="37" t="s">
        <v>26</v>
      </c>
      <c r="D49" s="37" t="s">
        <v>26</v>
      </c>
      <c r="E49" s="37" t="s">
        <v>26</v>
      </c>
      <c r="F49" s="37" t="s">
        <v>74</v>
      </c>
      <c r="G49" s="38" t="s">
        <v>26</v>
      </c>
      <c r="H49" s="39">
        <v>12651330</v>
      </c>
      <c r="I49" s="39">
        <v>23324174</v>
      </c>
      <c r="J49" s="39">
        <v>4638898</v>
      </c>
      <c r="K49" s="34"/>
      <c r="L49" s="34"/>
      <c r="M49" s="34"/>
      <c r="N49" s="34"/>
      <c r="O49" s="34"/>
      <c r="P49" s="34"/>
      <c r="Q49" s="34"/>
      <c r="R49" s="34"/>
      <c r="S49" s="34"/>
    </row>
    <row r="50" spans="1:19">
      <c r="A50" s="63" t="s">
        <v>75</v>
      </c>
      <c r="B50" s="47" t="s">
        <v>76</v>
      </c>
      <c r="C50" s="48" t="s">
        <v>26</v>
      </c>
      <c r="D50" s="48" t="s">
        <v>26</v>
      </c>
      <c r="E50" s="48" t="s">
        <v>26</v>
      </c>
      <c r="F50" s="48" t="s">
        <v>26</v>
      </c>
      <c r="G50" s="49" t="s">
        <v>76</v>
      </c>
      <c r="H50" s="50">
        <v>12651330</v>
      </c>
      <c r="I50" s="50">
        <v>23324174</v>
      </c>
      <c r="J50" s="50">
        <v>4638898</v>
      </c>
      <c r="K50" s="51"/>
      <c r="L50" s="51"/>
      <c r="M50" s="51"/>
      <c r="N50" s="51"/>
      <c r="O50" s="51"/>
      <c r="P50" s="51"/>
      <c r="Q50" s="51"/>
      <c r="R50" s="51"/>
      <c r="S50" s="51"/>
    </row>
    <row r="51" spans="1:19">
      <c r="A51" s="60" t="s">
        <v>43</v>
      </c>
      <c r="B51" s="53" t="s">
        <v>2</v>
      </c>
      <c r="C51" s="54" t="s">
        <v>26</v>
      </c>
      <c r="D51" s="54" t="s">
        <v>26</v>
      </c>
      <c r="E51" s="54" t="s">
        <v>26</v>
      </c>
      <c r="F51" s="54" t="s">
        <v>26</v>
      </c>
      <c r="G51" s="55" t="s">
        <v>26</v>
      </c>
      <c r="H51" s="56">
        <v>401330</v>
      </c>
      <c r="I51" s="56">
        <v>1083896</v>
      </c>
      <c r="J51" s="56">
        <v>832438</v>
      </c>
      <c r="K51" s="57"/>
      <c r="L51" s="57"/>
      <c r="M51" s="57"/>
      <c r="N51" s="57"/>
      <c r="O51" s="57"/>
      <c r="P51" s="57"/>
      <c r="Q51" s="57"/>
      <c r="R51" s="57"/>
      <c r="S51" s="57"/>
    </row>
    <row r="52" spans="1:19">
      <c r="A52" s="61" t="s">
        <v>44</v>
      </c>
      <c r="B52" s="53" t="s">
        <v>12</v>
      </c>
      <c r="C52" s="54" t="s">
        <v>26</v>
      </c>
      <c r="D52" s="54" t="s">
        <v>26</v>
      </c>
      <c r="E52" s="54" t="s">
        <v>26</v>
      </c>
      <c r="F52" s="54" t="s">
        <v>26</v>
      </c>
      <c r="G52" s="55" t="s">
        <v>26</v>
      </c>
      <c r="H52" s="59">
        <v>401330</v>
      </c>
      <c r="I52" s="59">
        <v>1083896</v>
      </c>
      <c r="J52" s="59">
        <v>832438</v>
      </c>
      <c r="K52" s="57"/>
      <c r="L52" s="57"/>
      <c r="M52" s="57"/>
      <c r="N52" s="57"/>
      <c r="O52" s="57"/>
      <c r="P52" s="57"/>
      <c r="Q52" s="57"/>
      <c r="R52" s="57"/>
      <c r="S52" s="57"/>
    </row>
    <row r="53" spans="1:19">
      <c r="A53" s="60" t="s">
        <v>52</v>
      </c>
      <c r="B53" s="53" t="s">
        <v>4</v>
      </c>
      <c r="C53" s="54" t="s">
        <v>26</v>
      </c>
      <c r="D53" s="54" t="s">
        <v>26</v>
      </c>
      <c r="E53" s="54" t="s">
        <v>26</v>
      </c>
      <c r="F53" s="54" t="s">
        <v>26</v>
      </c>
      <c r="G53" s="55" t="s">
        <v>26</v>
      </c>
      <c r="H53" s="56">
        <v>12250000</v>
      </c>
      <c r="I53" s="56">
        <v>22240278</v>
      </c>
      <c r="J53" s="56">
        <v>3806460</v>
      </c>
      <c r="K53" s="57"/>
      <c r="L53" s="57"/>
      <c r="M53" s="57"/>
      <c r="N53" s="57"/>
      <c r="O53" s="57"/>
      <c r="P53" s="57"/>
      <c r="Q53" s="57"/>
      <c r="R53" s="57"/>
      <c r="S53" s="57"/>
    </row>
    <row r="54" spans="1:19">
      <c r="A54" s="61" t="s">
        <v>53</v>
      </c>
      <c r="B54" s="53" t="s">
        <v>54</v>
      </c>
      <c r="C54" s="54" t="s">
        <v>26</v>
      </c>
      <c r="D54" s="54" t="s">
        <v>26</v>
      </c>
      <c r="E54" s="54" t="s">
        <v>26</v>
      </c>
      <c r="F54" s="54" t="s">
        <v>26</v>
      </c>
      <c r="G54" s="55" t="s">
        <v>26</v>
      </c>
      <c r="H54" s="59">
        <v>12250000</v>
      </c>
      <c r="I54" s="59">
        <v>22240278</v>
      </c>
      <c r="J54" s="59">
        <v>3806460</v>
      </c>
      <c r="K54" s="57"/>
      <c r="L54" s="57"/>
      <c r="M54" s="57"/>
      <c r="N54" s="57"/>
      <c r="O54" s="57"/>
      <c r="P54" s="57"/>
      <c r="Q54" s="57"/>
      <c r="R54" s="57"/>
      <c r="S54" s="57"/>
    </row>
    <row r="55" spans="1:19">
      <c r="A55" s="62" t="s">
        <v>77</v>
      </c>
      <c r="B55" s="45" t="s">
        <v>78</v>
      </c>
      <c r="C55" s="37" t="s">
        <v>26</v>
      </c>
      <c r="D55" s="37" t="s">
        <v>26</v>
      </c>
      <c r="E55" s="37" t="s">
        <v>26</v>
      </c>
      <c r="F55" s="37" t="s">
        <v>79</v>
      </c>
      <c r="G55" s="38" t="s">
        <v>26</v>
      </c>
      <c r="H55" s="39">
        <v>1135000</v>
      </c>
      <c r="I55" s="39">
        <v>465000</v>
      </c>
      <c r="J55" s="39">
        <v>800000</v>
      </c>
      <c r="K55" s="34"/>
      <c r="L55" s="34"/>
      <c r="M55" s="34"/>
      <c r="N55" s="34"/>
      <c r="O55" s="34"/>
      <c r="P55" s="34"/>
      <c r="Q55" s="34"/>
      <c r="R55" s="34"/>
      <c r="S55" s="34"/>
    </row>
    <row r="56" spans="1:19">
      <c r="A56" s="63" t="s">
        <v>75</v>
      </c>
      <c r="B56" s="47" t="s">
        <v>76</v>
      </c>
      <c r="C56" s="48" t="s">
        <v>26</v>
      </c>
      <c r="D56" s="48" t="s">
        <v>26</v>
      </c>
      <c r="E56" s="48" t="s">
        <v>26</v>
      </c>
      <c r="F56" s="48" t="s">
        <v>26</v>
      </c>
      <c r="G56" s="49" t="s">
        <v>76</v>
      </c>
      <c r="H56" s="50">
        <v>1135000</v>
      </c>
      <c r="I56" s="50">
        <v>465000</v>
      </c>
      <c r="J56" s="50">
        <v>800000</v>
      </c>
      <c r="K56" s="51"/>
      <c r="L56" s="51"/>
      <c r="M56" s="51"/>
      <c r="N56" s="51"/>
      <c r="O56" s="51"/>
      <c r="P56" s="51"/>
      <c r="Q56" s="51"/>
      <c r="R56" s="51"/>
      <c r="S56" s="51"/>
    </row>
    <row r="57" spans="1:19">
      <c r="A57" s="60" t="s">
        <v>43</v>
      </c>
      <c r="B57" s="53" t="s">
        <v>2</v>
      </c>
      <c r="C57" s="54" t="s">
        <v>26</v>
      </c>
      <c r="D57" s="54" t="s">
        <v>26</v>
      </c>
      <c r="E57" s="54" t="s">
        <v>26</v>
      </c>
      <c r="F57" s="54" t="s">
        <v>26</v>
      </c>
      <c r="G57" s="55" t="s">
        <v>26</v>
      </c>
      <c r="H57" s="56">
        <v>135000</v>
      </c>
      <c r="I57" s="56">
        <v>465000</v>
      </c>
      <c r="J57" s="56">
        <v>700000</v>
      </c>
      <c r="K57" s="57"/>
      <c r="L57" s="57"/>
      <c r="M57" s="57"/>
      <c r="N57" s="57"/>
      <c r="O57" s="57"/>
      <c r="P57" s="57"/>
      <c r="Q57" s="57"/>
      <c r="R57" s="57"/>
      <c r="S57" s="57"/>
    </row>
    <row r="58" spans="1:19">
      <c r="A58" s="61" t="s">
        <v>44</v>
      </c>
      <c r="B58" s="53" t="s">
        <v>12</v>
      </c>
      <c r="C58" s="54" t="s">
        <v>26</v>
      </c>
      <c r="D58" s="54" t="s">
        <v>26</v>
      </c>
      <c r="E58" s="54" t="s">
        <v>26</v>
      </c>
      <c r="F58" s="54" t="s">
        <v>26</v>
      </c>
      <c r="G58" s="55" t="s">
        <v>26</v>
      </c>
      <c r="H58" s="59">
        <v>135000</v>
      </c>
      <c r="I58" s="59">
        <v>465000</v>
      </c>
      <c r="J58" s="59">
        <v>700000</v>
      </c>
      <c r="K58" s="57"/>
      <c r="L58" s="57"/>
      <c r="M58" s="57"/>
      <c r="N58" s="57"/>
      <c r="O58" s="57"/>
      <c r="P58" s="57"/>
      <c r="Q58" s="57"/>
      <c r="R58" s="57"/>
      <c r="S58" s="57"/>
    </row>
    <row r="59" spans="1:19">
      <c r="A59" s="60" t="s">
        <v>52</v>
      </c>
      <c r="B59" s="53" t="s">
        <v>4</v>
      </c>
      <c r="C59" s="54" t="s">
        <v>26</v>
      </c>
      <c r="D59" s="54" t="s">
        <v>26</v>
      </c>
      <c r="E59" s="54" t="s">
        <v>26</v>
      </c>
      <c r="F59" s="54" t="s">
        <v>26</v>
      </c>
      <c r="G59" s="55" t="s">
        <v>26</v>
      </c>
      <c r="H59" s="56">
        <v>1000000</v>
      </c>
      <c r="I59" s="56"/>
      <c r="J59" s="56">
        <v>100000</v>
      </c>
      <c r="K59" s="57"/>
      <c r="L59" s="57"/>
      <c r="M59" s="57"/>
      <c r="N59" s="57"/>
      <c r="O59" s="57"/>
      <c r="P59" s="57"/>
      <c r="Q59" s="57"/>
      <c r="R59" s="57"/>
      <c r="S59" s="57"/>
    </row>
    <row r="60" spans="1:19">
      <c r="A60" s="61" t="s">
        <v>80</v>
      </c>
      <c r="B60" s="53" t="s">
        <v>5</v>
      </c>
      <c r="C60" s="54" t="s">
        <v>26</v>
      </c>
      <c r="D60" s="54" t="s">
        <v>26</v>
      </c>
      <c r="E60" s="54" t="s">
        <v>26</v>
      </c>
      <c r="F60" s="54" t="s">
        <v>26</v>
      </c>
      <c r="G60" s="55" t="s">
        <v>26</v>
      </c>
      <c r="H60" s="59"/>
      <c r="I60" s="59"/>
      <c r="J60" s="59">
        <v>100000</v>
      </c>
      <c r="K60" s="57"/>
      <c r="L60" s="57"/>
      <c r="M60" s="57"/>
      <c r="N60" s="57"/>
      <c r="O60" s="57"/>
      <c r="P60" s="57"/>
      <c r="Q60" s="57"/>
      <c r="R60" s="57"/>
      <c r="S60" s="57"/>
    </row>
    <row r="61" spans="1:19">
      <c r="A61" s="61" t="s">
        <v>53</v>
      </c>
      <c r="B61" s="53" t="s">
        <v>54</v>
      </c>
      <c r="C61" s="54" t="s">
        <v>26</v>
      </c>
      <c r="D61" s="54" t="s">
        <v>26</v>
      </c>
      <c r="E61" s="54" t="s">
        <v>26</v>
      </c>
      <c r="F61" s="54" t="s">
        <v>26</v>
      </c>
      <c r="G61" s="55" t="s">
        <v>26</v>
      </c>
      <c r="H61" s="59">
        <v>1000000</v>
      </c>
      <c r="I61" s="59"/>
      <c r="J61" s="59"/>
      <c r="K61" s="57"/>
      <c r="L61" s="57"/>
      <c r="M61" s="57"/>
      <c r="N61" s="57"/>
      <c r="O61" s="57"/>
      <c r="P61" s="57"/>
      <c r="Q61" s="57"/>
      <c r="R61" s="57"/>
      <c r="S61" s="57"/>
    </row>
    <row r="62" spans="1:19">
      <c r="A62" s="62" t="s">
        <v>81</v>
      </c>
      <c r="B62" s="45" t="s">
        <v>82</v>
      </c>
      <c r="C62" s="37" t="s">
        <v>26</v>
      </c>
      <c r="D62" s="37" t="s">
        <v>26</v>
      </c>
      <c r="E62" s="37" t="s">
        <v>26</v>
      </c>
      <c r="F62" s="37" t="s">
        <v>82</v>
      </c>
      <c r="G62" s="38" t="s">
        <v>26</v>
      </c>
      <c r="H62" s="39">
        <v>11000000</v>
      </c>
      <c r="I62" s="39">
        <v>5850000</v>
      </c>
      <c r="J62" s="39">
        <v>2000000</v>
      </c>
      <c r="K62" s="34"/>
      <c r="L62" s="34"/>
      <c r="M62" s="34"/>
      <c r="N62" s="34"/>
      <c r="O62" s="34"/>
      <c r="P62" s="34"/>
      <c r="Q62" s="34"/>
      <c r="R62" s="34"/>
      <c r="S62" s="34"/>
    </row>
    <row r="63" spans="1:19">
      <c r="A63" s="63" t="s">
        <v>75</v>
      </c>
      <c r="B63" s="47" t="s">
        <v>76</v>
      </c>
      <c r="C63" s="48" t="s">
        <v>26</v>
      </c>
      <c r="D63" s="48" t="s">
        <v>26</v>
      </c>
      <c r="E63" s="48" t="s">
        <v>26</v>
      </c>
      <c r="F63" s="48" t="s">
        <v>26</v>
      </c>
      <c r="G63" s="49" t="s">
        <v>76</v>
      </c>
      <c r="H63" s="50">
        <v>11000000</v>
      </c>
      <c r="I63" s="50">
        <v>5850000</v>
      </c>
      <c r="J63" s="50">
        <v>2000000</v>
      </c>
      <c r="K63" s="51"/>
      <c r="L63" s="51"/>
      <c r="M63" s="51"/>
      <c r="N63" s="51"/>
      <c r="O63" s="51"/>
      <c r="P63" s="51"/>
      <c r="Q63" s="51"/>
      <c r="R63" s="51"/>
      <c r="S63" s="51"/>
    </row>
    <row r="64" spans="1:19">
      <c r="A64" s="60" t="s">
        <v>43</v>
      </c>
      <c r="B64" s="53" t="s">
        <v>2</v>
      </c>
      <c r="C64" s="54" t="s">
        <v>26</v>
      </c>
      <c r="D64" s="54" t="s">
        <v>26</v>
      </c>
      <c r="E64" s="54" t="s">
        <v>26</v>
      </c>
      <c r="F64" s="54" t="s">
        <v>26</v>
      </c>
      <c r="G64" s="55" t="s">
        <v>26</v>
      </c>
      <c r="H64" s="56">
        <v>2000000</v>
      </c>
      <c r="I64" s="56">
        <v>2000000</v>
      </c>
      <c r="J64" s="56">
        <v>1000000</v>
      </c>
      <c r="K64" s="57"/>
      <c r="L64" s="57"/>
      <c r="M64" s="57"/>
      <c r="N64" s="57"/>
      <c r="O64" s="57"/>
      <c r="P64" s="57"/>
      <c r="Q64" s="57"/>
      <c r="R64" s="57"/>
      <c r="S64" s="57"/>
    </row>
    <row r="65" spans="1:19">
      <c r="A65" s="61" t="s">
        <v>44</v>
      </c>
      <c r="B65" s="53" t="s">
        <v>12</v>
      </c>
      <c r="C65" s="54" t="s">
        <v>26</v>
      </c>
      <c r="D65" s="54" t="s">
        <v>26</v>
      </c>
      <c r="E65" s="54" t="s">
        <v>26</v>
      </c>
      <c r="F65" s="54" t="s">
        <v>26</v>
      </c>
      <c r="G65" s="55" t="s">
        <v>26</v>
      </c>
      <c r="H65" s="59">
        <v>2000000</v>
      </c>
      <c r="I65" s="59">
        <v>2000000</v>
      </c>
      <c r="J65" s="59">
        <v>1000000</v>
      </c>
      <c r="K65" s="57"/>
      <c r="L65" s="57"/>
      <c r="M65" s="57"/>
      <c r="N65" s="57"/>
      <c r="O65" s="57"/>
      <c r="P65" s="57"/>
      <c r="Q65" s="57"/>
      <c r="R65" s="57"/>
      <c r="S65" s="57"/>
    </row>
    <row r="66" spans="1:19">
      <c r="A66" s="60" t="s">
        <v>52</v>
      </c>
      <c r="B66" s="53" t="s">
        <v>4</v>
      </c>
      <c r="C66" s="54" t="s">
        <v>26</v>
      </c>
      <c r="D66" s="54" t="s">
        <v>26</v>
      </c>
      <c r="E66" s="54" t="s">
        <v>26</v>
      </c>
      <c r="F66" s="54" t="s">
        <v>26</v>
      </c>
      <c r="G66" s="55" t="s">
        <v>26</v>
      </c>
      <c r="H66" s="56">
        <v>9000000</v>
      </c>
      <c r="I66" s="56">
        <v>3850000</v>
      </c>
      <c r="J66" s="56">
        <v>1000000</v>
      </c>
      <c r="K66" s="57"/>
      <c r="L66" s="57"/>
      <c r="M66" s="57"/>
      <c r="N66" s="57"/>
      <c r="O66" s="57"/>
      <c r="P66" s="57"/>
      <c r="Q66" s="57"/>
      <c r="R66" s="57"/>
      <c r="S66" s="57"/>
    </row>
    <row r="67" spans="1:19">
      <c r="A67" s="61" t="s">
        <v>80</v>
      </c>
      <c r="B67" s="53" t="s">
        <v>5</v>
      </c>
      <c r="C67" s="54" t="s">
        <v>26</v>
      </c>
      <c r="D67" s="54" t="s">
        <v>26</v>
      </c>
      <c r="E67" s="54" t="s">
        <v>26</v>
      </c>
      <c r="F67" s="54" t="s">
        <v>26</v>
      </c>
      <c r="G67" s="55" t="s">
        <v>26</v>
      </c>
      <c r="H67" s="59">
        <v>3000000</v>
      </c>
      <c r="I67" s="59"/>
      <c r="J67" s="59"/>
      <c r="K67" s="57"/>
      <c r="L67" s="57"/>
      <c r="M67" s="57"/>
      <c r="N67" s="57"/>
      <c r="O67" s="57"/>
      <c r="P67" s="57"/>
      <c r="Q67" s="57"/>
      <c r="R67" s="57"/>
      <c r="S67" s="57"/>
    </row>
    <row r="68" spans="1:19">
      <c r="A68" s="61" t="s">
        <v>53</v>
      </c>
      <c r="B68" s="53" t="s">
        <v>54</v>
      </c>
      <c r="C68" s="54" t="s">
        <v>26</v>
      </c>
      <c r="D68" s="54" t="s">
        <v>26</v>
      </c>
      <c r="E68" s="54" t="s">
        <v>26</v>
      </c>
      <c r="F68" s="54" t="s">
        <v>26</v>
      </c>
      <c r="G68" s="55" t="s">
        <v>26</v>
      </c>
      <c r="H68" s="59">
        <v>6000000</v>
      </c>
      <c r="I68" s="59">
        <v>3850000</v>
      </c>
      <c r="J68" s="59">
        <v>1000000</v>
      </c>
      <c r="K68" s="57"/>
      <c r="L68" s="57"/>
      <c r="M68" s="57"/>
      <c r="N68" s="57"/>
      <c r="O68" s="57"/>
      <c r="P68" s="57"/>
      <c r="Q68" s="57"/>
      <c r="R68" s="57"/>
      <c r="S68" s="57"/>
    </row>
    <row r="69" spans="1:19">
      <c r="A69" s="62" t="s">
        <v>83</v>
      </c>
      <c r="B69" s="45" t="s">
        <v>84</v>
      </c>
      <c r="C69" s="37" t="s">
        <v>26</v>
      </c>
      <c r="D69" s="37" t="s">
        <v>26</v>
      </c>
      <c r="E69" s="37" t="s">
        <v>26</v>
      </c>
      <c r="F69" s="37" t="s">
        <v>84</v>
      </c>
      <c r="G69" s="38" t="s">
        <v>26</v>
      </c>
      <c r="H69" s="39">
        <v>3795408</v>
      </c>
      <c r="I69" s="39"/>
      <c r="J69" s="39"/>
      <c r="K69" s="34"/>
      <c r="L69" s="34"/>
      <c r="M69" s="34"/>
      <c r="N69" s="34"/>
      <c r="O69" s="34"/>
      <c r="P69" s="34"/>
      <c r="Q69" s="34"/>
      <c r="R69" s="34"/>
      <c r="S69" s="34"/>
    </row>
    <row r="70" spans="1:19">
      <c r="A70" s="63" t="s">
        <v>75</v>
      </c>
      <c r="B70" s="47" t="s">
        <v>76</v>
      </c>
      <c r="C70" s="48" t="s">
        <v>26</v>
      </c>
      <c r="D70" s="48" t="s">
        <v>26</v>
      </c>
      <c r="E70" s="48" t="s">
        <v>26</v>
      </c>
      <c r="F70" s="48" t="s">
        <v>26</v>
      </c>
      <c r="G70" s="49" t="s">
        <v>76</v>
      </c>
      <c r="H70" s="50">
        <v>3795408</v>
      </c>
      <c r="I70" s="50"/>
      <c r="J70" s="50"/>
      <c r="K70" s="51"/>
      <c r="L70" s="51"/>
      <c r="M70" s="51"/>
      <c r="N70" s="51"/>
      <c r="O70" s="51"/>
      <c r="P70" s="51"/>
      <c r="Q70" s="51"/>
      <c r="R70" s="51"/>
      <c r="S70" s="51"/>
    </row>
    <row r="71" spans="1:19">
      <c r="A71" s="60" t="s">
        <v>43</v>
      </c>
      <c r="B71" s="53" t="s">
        <v>2</v>
      </c>
      <c r="C71" s="54" t="s">
        <v>26</v>
      </c>
      <c r="D71" s="54" t="s">
        <v>26</v>
      </c>
      <c r="E71" s="54" t="s">
        <v>26</v>
      </c>
      <c r="F71" s="54" t="s">
        <v>26</v>
      </c>
      <c r="G71" s="55" t="s">
        <v>26</v>
      </c>
      <c r="H71" s="56">
        <v>315008</v>
      </c>
      <c r="I71" s="56"/>
      <c r="J71" s="56"/>
      <c r="K71" s="57"/>
      <c r="L71" s="57"/>
      <c r="M71" s="57"/>
      <c r="N71" s="57"/>
      <c r="O71" s="57"/>
      <c r="P71" s="57"/>
      <c r="Q71" s="57"/>
      <c r="R71" s="57"/>
      <c r="S71" s="57"/>
    </row>
    <row r="72" spans="1:19">
      <c r="A72" s="61" t="s">
        <v>44</v>
      </c>
      <c r="B72" s="53" t="s">
        <v>12</v>
      </c>
      <c r="C72" s="54" t="s">
        <v>26</v>
      </c>
      <c r="D72" s="54" t="s">
        <v>26</v>
      </c>
      <c r="E72" s="54" t="s">
        <v>26</v>
      </c>
      <c r="F72" s="54" t="s">
        <v>26</v>
      </c>
      <c r="G72" s="55" t="s">
        <v>26</v>
      </c>
      <c r="H72" s="59">
        <v>315008</v>
      </c>
      <c r="I72" s="59"/>
      <c r="J72" s="59"/>
      <c r="K72" s="57"/>
      <c r="L72" s="57"/>
      <c r="M72" s="57"/>
      <c r="N72" s="57"/>
      <c r="O72" s="57"/>
      <c r="P72" s="57"/>
      <c r="Q72" s="57"/>
      <c r="R72" s="57"/>
      <c r="S72" s="57"/>
    </row>
    <row r="73" spans="1:19">
      <c r="A73" s="60" t="s">
        <v>52</v>
      </c>
      <c r="B73" s="53" t="s">
        <v>4</v>
      </c>
      <c r="C73" s="54" t="s">
        <v>26</v>
      </c>
      <c r="D73" s="54" t="s">
        <v>26</v>
      </c>
      <c r="E73" s="54" t="s">
        <v>26</v>
      </c>
      <c r="F73" s="54" t="s">
        <v>26</v>
      </c>
      <c r="G73" s="55" t="s">
        <v>26</v>
      </c>
      <c r="H73" s="56">
        <v>3480400</v>
      </c>
      <c r="I73" s="56"/>
      <c r="J73" s="56"/>
      <c r="K73" s="57"/>
      <c r="L73" s="57"/>
      <c r="M73" s="57"/>
      <c r="N73" s="57"/>
      <c r="O73" s="57"/>
      <c r="P73" s="57"/>
      <c r="Q73" s="57"/>
      <c r="R73" s="57"/>
      <c r="S73" s="57"/>
    </row>
    <row r="74" spans="1:19">
      <c r="A74" s="61" t="s">
        <v>53</v>
      </c>
      <c r="B74" s="53" t="s">
        <v>54</v>
      </c>
      <c r="C74" s="54" t="s">
        <v>26</v>
      </c>
      <c r="D74" s="54" t="s">
        <v>26</v>
      </c>
      <c r="E74" s="54" t="s">
        <v>26</v>
      </c>
      <c r="F74" s="54" t="s">
        <v>26</v>
      </c>
      <c r="G74" s="55" t="s">
        <v>26</v>
      </c>
      <c r="H74" s="59">
        <v>3480400</v>
      </c>
      <c r="I74" s="59"/>
      <c r="J74" s="59"/>
      <c r="K74" s="57"/>
      <c r="L74" s="57"/>
      <c r="M74" s="57"/>
      <c r="N74" s="57"/>
      <c r="O74" s="57"/>
      <c r="P74" s="57"/>
      <c r="Q74" s="57"/>
      <c r="R74" s="57"/>
      <c r="S74" s="57"/>
    </row>
    <row r="75" spans="1:19">
      <c r="A75" s="62" t="s">
        <v>85</v>
      </c>
      <c r="B75" s="45" t="s">
        <v>86</v>
      </c>
      <c r="C75" s="37" t="s">
        <v>26</v>
      </c>
      <c r="D75" s="37" t="s">
        <v>26</v>
      </c>
      <c r="E75" s="37" t="s">
        <v>26</v>
      </c>
      <c r="F75" s="37" t="s">
        <v>86</v>
      </c>
      <c r="G75" s="38" t="s">
        <v>26</v>
      </c>
      <c r="H75" s="39">
        <v>10794904</v>
      </c>
      <c r="I75" s="39">
        <v>2129903</v>
      </c>
      <c r="J75" s="39">
        <v>853801</v>
      </c>
      <c r="K75" s="34"/>
      <c r="L75" s="34"/>
      <c r="M75" s="34"/>
      <c r="N75" s="34"/>
      <c r="O75" s="34"/>
      <c r="P75" s="34"/>
      <c r="Q75" s="34"/>
      <c r="R75" s="34"/>
      <c r="S75" s="34"/>
    </row>
    <row r="76" spans="1:19">
      <c r="A76" s="63" t="s">
        <v>75</v>
      </c>
      <c r="B76" s="47" t="s">
        <v>76</v>
      </c>
      <c r="C76" s="48" t="s">
        <v>26</v>
      </c>
      <c r="D76" s="48" t="s">
        <v>26</v>
      </c>
      <c r="E76" s="48" t="s">
        <v>26</v>
      </c>
      <c r="F76" s="48" t="s">
        <v>26</v>
      </c>
      <c r="G76" s="49" t="s">
        <v>76</v>
      </c>
      <c r="H76" s="50">
        <v>10794904</v>
      </c>
      <c r="I76" s="50">
        <v>2129903</v>
      </c>
      <c r="J76" s="50">
        <v>853801</v>
      </c>
      <c r="K76" s="51"/>
      <c r="L76" s="51"/>
      <c r="M76" s="51"/>
      <c r="N76" s="51"/>
      <c r="O76" s="51"/>
      <c r="P76" s="51"/>
      <c r="Q76" s="51"/>
      <c r="R76" s="51"/>
      <c r="S76" s="51"/>
    </row>
    <row r="77" spans="1:19">
      <c r="A77" s="60" t="s">
        <v>43</v>
      </c>
      <c r="B77" s="53" t="s">
        <v>2</v>
      </c>
      <c r="C77" s="54" t="s">
        <v>26</v>
      </c>
      <c r="D77" s="54" t="s">
        <v>26</v>
      </c>
      <c r="E77" s="54" t="s">
        <v>26</v>
      </c>
      <c r="F77" s="54" t="s">
        <v>26</v>
      </c>
      <c r="G77" s="55" t="s">
        <v>26</v>
      </c>
      <c r="H77" s="56">
        <v>10294904</v>
      </c>
      <c r="I77" s="56">
        <v>2129903</v>
      </c>
      <c r="J77" s="56">
        <v>853801</v>
      </c>
      <c r="K77" s="57"/>
      <c r="L77" s="57"/>
      <c r="M77" s="57"/>
      <c r="N77" s="57"/>
      <c r="O77" s="57"/>
      <c r="P77" s="57"/>
      <c r="Q77" s="57"/>
      <c r="R77" s="57"/>
      <c r="S77" s="57"/>
    </row>
    <row r="78" spans="1:19">
      <c r="A78" s="61" t="s">
        <v>44</v>
      </c>
      <c r="B78" s="53" t="s">
        <v>12</v>
      </c>
      <c r="C78" s="54" t="s">
        <v>26</v>
      </c>
      <c r="D78" s="54" t="s">
        <v>26</v>
      </c>
      <c r="E78" s="54" t="s">
        <v>26</v>
      </c>
      <c r="F78" s="54" t="s">
        <v>26</v>
      </c>
      <c r="G78" s="55" t="s">
        <v>26</v>
      </c>
      <c r="H78" s="59">
        <v>139904</v>
      </c>
      <c r="I78" s="59">
        <v>129903</v>
      </c>
      <c r="J78" s="59">
        <v>73801</v>
      </c>
      <c r="K78" s="57"/>
      <c r="L78" s="57"/>
      <c r="M78" s="57"/>
      <c r="N78" s="57"/>
      <c r="O78" s="57"/>
      <c r="P78" s="57"/>
      <c r="Q78" s="57"/>
      <c r="R78" s="57"/>
      <c r="S78" s="57"/>
    </row>
    <row r="79" spans="1:19">
      <c r="A79" s="61" t="s">
        <v>69</v>
      </c>
      <c r="B79" s="53" t="s">
        <v>70</v>
      </c>
      <c r="C79" s="54" t="s">
        <v>26</v>
      </c>
      <c r="D79" s="54" t="s">
        <v>26</v>
      </c>
      <c r="E79" s="54" t="s">
        <v>26</v>
      </c>
      <c r="F79" s="54" t="s">
        <v>26</v>
      </c>
      <c r="G79" s="55" t="s">
        <v>26</v>
      </c>
      <c r="H79" s="59">
        <v>10155000</v>
      </c>
      <c r="I79" s="59">
        <v>2000000</v>
      </c>
      <c r="J79" s="59">
        <v>780000</v>
      </c>
      <c r="K79" s="57"/>
      <c r="L79" s="57"/>
      <c r="M79" s="57"/>
      <c r="N79" s="57"/>
      <c r="O79" s="57"/>
      <c r="P79" s="57"/>
      <c r="Q79" s="57"/>
      <c r="R79" s="57"/>
      <c r="S79" s="57"/>
    </row>
    <row r="80" spans="1:19">
      <c r="A80" s="60" t="s">
        <v>52</v>
      </c>
      <c r="B80" s="53" t="s">
        <v>4</v>
      </c>
      <c r="C80" s="54" t="s">
        <v>26</v>
      </c>
      <c r="D80" s="54" t="s">
        <v>26</v>
      </c>
      <c r="E80" s="54" t="s">
        <v>26</v>
      </c>
      <c r="F80" s="54" t="s">
        <v>26</v>
      </c>
      <c r="G80" s="55" t="s">
        <v>26</v>
      </c>
      <c r="H80" s="56">
        <v>500000</v>
      </c>
      <c r="I80" s="56"/>
      <c r="J80" s="56"/>
      <c r="K80" s="57"/>
      <c r="L80" s="57"/>
      <c r="M80" s="57"/>
      <c r="N80" s="57"/>
      <c r="O80" s="57"/>
      <c r="P80" s="57"/>
      <c r="Q80" s="57"/>
      <c r="R80" s="57"/>
      <c r="S80" s="57"/>
    </row>
    <row r="81" spans="1:19">
      <c r="A81" s="61" t="s">
        <v>53</v>
      </c>
      <c r="B81" s="53" t="s">
        <v>54</v>
      </c>
      <c r="C81" s="54" t="s">
        <v>26</v>
      </c>
      <c r="D81" s="54" t="s">
        <v>26</v>
      </c>
      <c r="E81" s="54" t="s">
        <v>26</v>
      </c>
      <c r="F81" s="54" t="s">
        <v>26</v>
      </c>
      <c r="G81" s="55" t="s">
        <v>26</v>
      </c>
      <c r="H81" s="59">
        <v>500000</v>
      </c>
      <c r="I81" s="59"/>
      <c r="J81" s="59"/>
      <c r="K81" s="57"/>
      <c r="L81" s="57"/>
      <c r="M81" s="57"/>
      <c r="N81" s="57"/>
      <c r="O81" s="57"/>
      <c r="P81" s="57"/>
      <c r="Q81" s="57"/>
      <c r="R81" s="57"/>
      <c r="S81" s="57"/>
    </row>
    <row r="82" spans="1:19">
      <c r="A82" s="62" t="s">
        <v>87</v>
      </c>
      <c r="B82" s="45" t="s">
        <v>88</v>
      </c>
      <c r="C82" s="37" t="s">
        <v>26</v>
      </c>
      <c r="D82" s="37" t="s">
        <v>26</v>
      </c>
      <c r="E82" s="37" t="s">
        <v>26</v>
      </c>
      <c r="F82" s="37" t="s">
        <v>89</v>
      </c>
      <c r="G82" s="38" t="s">
        <v>26</v>
      </c>
      <c r="H82" s="39">
        <v>3920363</v>
      </c>
      <c r="I82" s="39"/>
      <c r="J82" s="39"/>
      <c r="K82" s="34"/>
      <c r="L82" s="34"/>
      <c r="M82" s="34"/>
      <c r="N82" s="34"/>
      <c r="O82" s="34"/>
      <c r="P82" s="34"/>
      <c r="Q82" s="34"/>
      <c r="R82" s="34"/>
      <c r="S82" s="34"/>
    </row>
    <row r="83" spans="1:19">
      <c r="A83" s="63" t="s">
        <v>75</v>
      </c>
      <c r="B83" s="47" t="s">
        <v>76</v>
      </c>
      <c r="C83" s="48" t="s">
        <v>26</v>
      </c>
      <c r="D83" s="48" t="s">
        <v>26</v>
      </c>
      <c r="E83" s="48" t="s">
        <v>26</v>
      </c>
      <c r="F83" s="48" t="s">
        <v>26</v>
      </c>
      <c r="G83" s="49" t="s">
        <v>76</v>
      </c>
      <c r="H83" s="50">
        <v>3920363</v>
      </c>
      <c r="I83" s="50"/>
      <c r="J83" s="50"/>
      <c r="K83" s="51"/>
      <c r="L83" s="51"/>
      <c r="M83" s="51"/>
      <c r="N83" s="51"/>
      <c r="O83" s="51"/>
      <c r="P83" s="51"/>
      <c r="Q83" s="51"/>
      <c r="R83" s="51"/>
      <c r="S83" s="51"/>
    </row>
    <row r="84" spans="1:19">
      <c r="A84" s="60" t="s">
        <v>43</v>
      </c>
      <c r="B84" s="53" t="s">
        <v>2</v>
      </c>
      <c r="C84" s="54" t="s">
        <v>26</v>
      </c>
      <c r="D84" s="54" t="s">
        <v>26</v>
      </c>
      <c r="E84" s="54" t="s">
        <v>26</v>
      </c>
      <c r="F84" s="54" t="s">
        <v>26</v>
      </c>
      <c r="G84" s="55" t="s">
        <v>26</v>
      </c>
      <c r="H84" s="56">
        <v>570000</v>
      </c>
      <c r="I84" s="56"/>
      <c r="J84" s="56"/>
      <c r="K84" s="57"/>
      <c r="L84" s="57"/>
      <c r="M84" s="57"/>
      <c r="N84" s="57"/>
      <c r="O84" s="57"/>
      <c r="P84" s="57"/>
      <c r="Q84" s="57"/>
      <c r="R84" s="57"/>
      <c r="S84" s="57"/>
    </row>
    <row r="85" spans="1:19">
      <c r="A85" s="61" t="s">
        <v>44</v>
      </c>
      <c r="B85" s="53" t="s">
        <v>12</v>
      </c>
      <c r="C85" s="54" t="s">
        <v>26</v>
      </c>
      <c r="D85" s="54" t="s">
        <v>26</v>
      </c>
      <c r="E85" s="54" t="s">
        <v>26</v>
      </c>
      <c r="F85" s="54" t="s">
        <v>26</v>
      </c>
      <c r="G85" s="55" t="s">
        <v>26</v>
      </c>
      <c r="H85" s="59">
        <v>570000</v>
      </c>
      <c r="I85" s="59"/>
      <c r="J85" s="59"/>
      <c r="K85" s="57"/>
      <c r="L85" s="57"/>
      <c r="M85" s="57"/>
      <c r="N85" s="57"/>
      <c r="O85" s="57"/>
      <c r="P85" s="57"/>
      <c r="Q85" s="57"/>
      <c r="R85" s="57"/>
      <c r="S85" s="57"/>
    </row>
    <row r="86" spans="1:19">
      <c r="A86" s="60" t="s">
        <v>52</v>
      </c>
      <c r="B86" s="53" t="s">
        <v>4</v>
      </c>
      <c r="C86" s="54" t="s">
        <v>26</v>
      </c>
      <c r="D86" s="54" t="s">
        <v>26</v>
      </c>
      <c r="E86" s="54" t="s">
        <v>26</v>
      </c>
      <c r="F86" s="54" t="s">
        <v>26</v>
      </c>
      <c r="G86" s="55" t="s">
        <v>26</v>
      </c>
      <c r="H86" s="56">
        <v>3350363</v>
      </c>
      <c r="I86" s="56"/>
      <c r="J86" s="56"/>
      <c r="K86" s="57"/>
      <c r="L86" s="57"/>
      <c r="M86" s="57"/>
      <c r="N86" s="57"/>
      <c r="O86" s="57"/>
      <c r="P86" s="57"/>
      <c r="Q86" s="57"/>
      <c r="R86" s="57"/>
      <c r="S86" s="57"/>
    </row>
    <row r="87" spans="1:19">
      <c r="A87" s="61" t="s">
        <v>53</v>
      </c>
      <c r="B87" s="53" t="s">
        <v>54</v>
      </c>
      <c r="C87" s="54" t="s">
        <v>26</v>
      </c>
      <c r="D87" s="54" t="s">
        <v>26</v>
      </c>
      <c r="E87" s="54" t="s">
        <v>26</v>
      </c>
      <c r="F87" s="54" t="s">
        <v>26</v>
      </c>
      <c r="G87" s="55" t="s">
        <v>26</v>
      </c>
      <c r="H87" s="59">
        <v>3350363</v>
      </c>
      <c r="I87" s="59"/>
      <c r="J87" s="59"/>
      <c r="K87" s="57"/>
      <c r="L87" s="57"/>
      <c r="M87" s="57"/>
      <c r="N87" s="57"/>
      <c r="O87" s="57"/>
      <c r="P87" s="57"/>
      <c r="Q87" s="57"/>
      <c r="R87" s="57"/>
      <c r="S87" s="57"/>
    </row>
    <row r="88" spans="1:19">
      <c r="A88" s="62" t="s">
        <v>90</v>
      </c>
      <c r="B88" s="45" t="s">
        <v>91</v>
      </c>
      <c r="C88" s="37" t="s">
        <v>26</v>
      </c>
      <c r="D88" s="37" t="s">
        <v>26</v>
      </c>
      <c r="E88" s="37" t="s">
        <v>26</v>
      </c>
      <c r="F88" s="37" t="s">
        <v>92</v>
      </c>
      <c r="G88" s="38" t="s">
        <v>26</v>
      </c>
      <c r="H88" s="39">
        <v>2387571</v>
      </c>
      <c r="I88" s="39">
        <v>4779100</v>
      </c>
      <c r="J88" s="39">
        <v>726219</v>
      </c>
      <c r="K88" s="34"/>
      <c r="L88" s="34"/>
      <c r="M88" s="34"/>
      <c r="N88" s="34"/>
      <c r="O88" s="34"/>
      <c r="P88" s="34"/>
      <c r="Q88" s="34"/>
      <c r="R88" s="34"/>
      <c r="S88" s="34"/>
    </row>
    <row r="89" spans="1:19">
      <c r="A89" s="63" t="s">
        <v>75</v>
      </c>
      <c r="B89" s="47" t="s">
        <v>76</v>
      </c>
      <c r="C89" s="48" t="s">
        <v>26</v>
      </c>
      <c r="D89" s="48" t="s">
        <v>26</v>
      </c>
      <c r="E89" s="48" t="s">
        <v>26</v>
      </c>
      <c r="F89" s="48" t="s">
        <v>26</v>
      </c>
      <c r="G89" s="49" t="s">
        <v>76</v>
      </c>
      <c r="H89" s="50">
        <v>2387571</v>
      </c>
      <c r="I89" s="50">
        <v>4779100</v>
      </c>
      <c r="J89" s="50">
        <v>726219</v>
      </c>
      <c r="K89" s="51"/>
      <c r="L89" s="51"/>
      <c r="M89" s="51"/>
      <c r="N89" s="51"/>
      <c r="O89" s="51"/>
      <c r="P89" s="51"/>
      <c r="Q89" s="51"/>
      <c r="R89" s="51"/>
      <c r="S89" s="51"/>
    </row>
    <row r="90" spans="1:19">
      <c r="A90" s="60" t="s">
        <v>43</v>
      </c>
      <c r="B90" s="53" t="s">
        <v>2</v>
      </c>
      <c r="C90" s="54" t="s">
        <v>26</v>
      </c>
      <c r="D90" s="54" t="s">
        <v>26</v>
      </c>
      <c r="E90" s="54" t="s">
        <v>26</v>
      </c>
      <c r="F90" s="54" t="s">
        <v>26</v>
      </c>
      <c r="G90" s="55" t="s">
        <v>26</v>
      </c>
      <c r="H90" s="56">
        <v>1887571</v>
      </c>
      <c r="I90" s="56">
        <v>1852438</v>
      </c>
      <c r="J90" s="56">
        <v>726219</v>
      </c>
      <c r="K90" s="57"/>
      <c r="L90" s="57"/>
      <c r="M90" s="57"/>
      <c r="N90" s="57"/>
      <c r="O90" s="57"/>
      <c r="P90" s="57"/>
      <c r="Q90" s="57"/>
      <c r="R90" s="57"/>
      <c r="S90" s="57"/>
    </row>
    <row r="91" spans="1:19">
      <c r="A91" s="61" t="s">
        <v>44</v>
      </c>
      <c r="B91" s="53" t="s">
        <v>12</v>
      </c>
      <c r="C91" s="54" t="s">
        <v>26</v>
      </c>
      <c r="D91" s="54" t="s">
        <v>26</v>
      </c>
      <c r="E91" s="54" t="s">
        <v>26</v>
      </c>
      <c r="F91" s="54" t="s">
        <v>26</v>
      </c>
      <c r="G91" s="55" t="s">
        <v>26</v>
      </c>
      <c r="H91" s="59">
        <v>1887571</v>
      </c>
      <c r="I91" s="59">
        <v>1852438</v>
      </c>
      <c r="J91" s="59">
        <v>726219</v>
      </c>
      <c r="K91" s="57"/>
      <c r="L91" s="57"/>
      <c r="M91" s="57"/>
      <c r="N91" s="57"/>
      <c r="O91" s="57"/>
      <c r="P91" s="57"/>
      <c r="Q91" s="57"/>
      <c r="R91" s="57"/>
      <c r="S91" s="57"/>
    </row>
    <row r="92" spans="1:19">
      <c r="A92" s="60" t="s">
        <v>52</v>
      </c>
      <c r="B92" s="53" t="s">
        <v>4</v>
      </c>
      <c r="C92" s="54" t="s">
        <v>26</v>
      </c>
      <c r="D92" s="54" t="s">
        <v>26</v>
      </c>
      <c r="E92" s="54" t="s">
        <v>26</v>
      </c>
      <c r="F92" s="54" t="s">
        <v>26</v>
      </c>
      <c r="G92" s="55" t="s">
        <v>26</v>
      </c>
      <c r="H92" s="56">
        <v>500000</v>
      </c>
      <c r="I92" s="56">
        <v>2926662</v>
      </c>
      <c r="J92" s="56"/>
      <c r="K92" s="57"/>
      <c r="L92" s="57"/>
      <c r="M92" s="57"/>
      <c r="N92" s="57"/>
      <c r="O92" s="57"/>
      <c r="P92" s="57"/>
      <c r="Q92" s="57"/>
      <c r="R92" s="57"/>
      <c r="S92" s="57"/>
    </row>
    <row r="93" spans="1:19">
      <c r="A93" s="61" t="s">
        <v>80</v>
      </c>
      <c r="B93" s="53" t="s">
        <v>5</v>
      </c>
      <c r="C93" s="54" t="s">
        <v>26</v>
      </c>
      <c r="D93" s="54" t="s">
        <v>26</v>
      </c>
      <c r="E93" s="54" t="s">
        <v>26</v>
      </c>
      <c r="F93" s="54" t="s">
        <v>26</v>
      </c>
      <c r="G93" s="55" t="s">
        <v>26</v>
      </c>
      <c r="H93" s="59">
        <v>500000</v>
      </c>
      <c r="I93" s="59">
        <v>500000</v>
      </c>
      <c r="J93" s="59"/>
      <c r="K93" s="57"/>
      <c r="L93" s="57"/>
      <c r="M93" s="57"/>
      <c r="N93" s="57"/>
      <c r="O93" s="57"/>
      <c r="P93" s="57"/>
      <c r="Q93" s="57"/>
      <c r="R93" s="57"/>
      <c r="S93" s="57"/>
    </row>
    <row r="94" spans="1:19">
      <c r="A94" s="61" t="s">
        <v>53</v>
      </c>
      <c r="B94" s="53" t="s">
        <v>54</v>
      </c>
      <c r="C94" s="54" t="s">
        <v>26</v>
      </c>
      <c r="D94" s="54" t="s">
        <v>26</v>
      </c>
      <c r="E94" s="54" t="s">
        <v>26</v>
      </c>
      <c r="F94" s="54" t="s">
        <v>26</v>
      </c>
      <c r="G94" s="55" t="s">
        <v>26</v>
      </c>
      <c r="H94" s="59"/>
      <c r="I94" s="59">
        <v>2426662</v>
      </c>
      <c r="J94" s="59"/>
      <c r="K94" s="57"/>
      <c r="L94" s="57"/>
      <c r="M94" s="57"/>
      <c r="N94" s="57"/>
      <c r="O94" s="57"/>
      <c r="P94" s="57"/>
      <c r="Q94" s="57"/>
      <c r="R94" s="57"/>
      <c r="S94" s="57"/>
    </row>
    <row r="95" spans="1:19">
      <c r="A95" s="62" t="s">
        <v>93</v>
      </c>
      <c r="B95" s="45" t="s">
        <v>94</v>
      </c>
      <c r="C95" s="37" t="s">
        <v>26</v>
      </c>
      <c r="D95" s="37" t="s">
        <v>26</v>
      </c>
      <c r="E95" s="37" t="s">
        <v>26</v>
      </c>
      <c r="F95" s="37" t="s">
        <v>94</v>
      </c>
      <c r="G95" s="38" t="s">
        <v>26</v>
      </c>
      <c r="H95" s="39">
        <v>5646905</v>
      </c>
      <c r="I95" s="39">
        <v>4267049</v>
      </c>
      <c r="J95" s="39">
        <v>4196082</v>
      </c>
      <c r="K95" s="34"/>
      <c r="L95" s="34"/>
      <c r="M95" s="34"/>
      <c r="N95" s="34"/>
      <c r="O95" s="34"/>
      <c r="P95" s="34"/>
      <c r="Q95" s="34"/>
      <c r="R95" s="34"/>
      <c r="S95" s="34"/>
    </row>
    <row r="96" spans="1:19">
      <c r="A96" s="63" t="s">
        <v>41</v>
      </c>
      <c r="B96" s="47" t="s">
        <v>42</v>
      </c>
      <c r="C96" s="48" t="s">
        <v>26</v>
      </c>
      <c r="D96" s="48" t="s">
        <v>26</v>
      </c>
      <c r="E96" s="48" t="s">
        <v>26</v>
      </c>
      <c r="F96" s="48" t="s">
        <v>26</v>
      </c>
      <c r="G96" s="49" t="s">
        <v>42</v>
      </c>
      <c r="H96" s="50">
        <v>5646905</v>
      </c>
      <c r="I96" s="50">
        <v>4267049</v>
      </c>
      <c r="J96" s="50">
        <v>4196082</v>
      </c>
      <c r="K96" s="51"/>
      <c r="L96" s="51"/>
      <c r="M96" s="51"/>
      <c r="N96" s="51"/>
      <c r="O96" s="51"/>
      <c r="P96" s="51"/>
      <c r="Q96" s="51"/>
      <c r="R96" s="51"/>
      <c r="S96" s="51"/>
    </row>
    <row r="97" spans="1:19">
      <c r="A97" s="60" t="s">
        <v>43</v>
      </c>
      <c r="B97" s="53" t="s">
        <v>2</v>
      </c>
      <c r="C97" s="54" t="s">
        <v>26</v>
      </c>
      <c r="D97" s="54" t="s">
        <v>26</v>
      </c>
      <c r="E97" s="54" t="s">
        <v>26</v>
      </c>
      <c r="F97" s="54" t="s">
        <v>26</v>
      </c>
      <c r="G97" s="55" t="s">
        <v>26</v>
      </c>
      <c r="H97" s="56">
        <v>1326367</v>
      </c>
      <c r="I97" s="56">
        <v>1185000</v>
      </c>
      <c r="J97" s="56">
        <v>1185000</v>
      </c>
      <c r="K97" s="57"/>
      <c r="L97" s="57"/>
      <c r="M97" s="57"/>
      <c r="N97" s="57"/>
      <c r="O97" s="57"/>
      <c r="P97" s="57"/>
      <c r="Q97" s="57"/>
      <c r="R97" s="57"/>
      <c r="S97" s="57"/>
    </row>
    <row r="98" spans="1:19">
      <c r="A98" s="61" t="s">
        <v>44</v>
      </c>
      <c r="B98" s="53" t="s">
        <v>12</v>
      </c>
      <c r="C98" s="54" t="s">
        <v>26</v>
      </c>
      <c r="D98" s="54" t="s">
        <v>26</v>
      </c>
      <c r="E98" s="54" t="s">
        <v>26</v>
      </c>
      <c r="F98" s="54" t="s">
        <v>26</v>
      </c>
      <c r="G98" s="55" t="s">
        <v>26</v>
      </c>
      <c r="H98" s="59">
        <v>1326367</v>
      </c>
      <c r="I98" s="59">
        <v>1185000</v>
      </c>
      <c r="J98" s="59">
        <v>1185000</v>
      </c>
      <c r="K98" s="57"/>
      <c r="L98" s="57"/>
      <c r="M98" s="57"/>
      <c r="N98" s="57"/>
      <c r="O98" s="57"/>
      <c r="P98" s="57"/>
      <c r="Q98" s="57"/>
      <c r="R98" s="57"/>
      <c r="S98" s="57"/>
    </row>
    <row r="99" spans="1:19">
      <c r="A99" s="60" t="s">
        <v>52</v>
      </c>
      <c r="B99" s="53" t="s">
        <v>4</v>
      </c>
      <c r="C99" s="54" t="s">
        <v>26</v>
      </c>
      <c r="D99" s="54" t="s">
        <v>26</v>
      </c>
      <c r="E99" s="54" t="s">
        <v>26</v>
      </c>
      <c r="F99" s="54" t="s">
        <v>26</v>
      </c>
      <c r="G99" s="55" t="s">
        <v>26</v>
      </c>
      <c r="H99" s="56">
        <v>4320538</v>
      </c>
      <c r="I99" s="56">
        <v>3082049</v>
      </c>
      <c r="J99" s="56">
        <v>3011082</v>
      </c>
      <c r="K99" s="57"/>
      <c r="L99" s="57"/>
      <c r="M99" s="57"/>
      <c r="N99" s="57"/>
      <c r="O99" s="57"/>
      <c r="P99" s="57"/>
      <c r="Q99" s="57"/>
      <c r="R99" s="57"/>
      <c r="S99" s="57"/>
    </row>
    <row r="100" spans="1:19">
      <c r="A100" s="61" t="s">
        <v>80</v>
      </c>
      <c r="B100" s="53" t="s">
        <v>5</v>
      </c>
      <c r="C100" s="54" t="s">
        <v>26</v>
      </c>
      <c r="D100" s="54" t="s">
        <v>26</v>
      </c>
      <c r="E100" s="54" t="s">
        <v>26</v>
      </c>
      <c r="F100" s="54" t="s">
        <v>26</v>
      </c>
      <c r="G100" s="55" t="s">
        <v>26</v>
      </c>
      <c r="H100" s="59">
        <v>2300538</v>
      </c>
      <c r="I100" s="59">
        <v>2071431</v>
      </c>
      <c r="J100" s="59">
        <v>2004446</v>
      </c>
      <c r="K100" s="57"/>
      <c r="L100" s="57"/>
      <c r="M100" s="57"/>
      <c r="N100" s="57"/>
      <c r="O100" s="57"/>
      <c r="P100" s="57"/>
      <c r="Q100" s="57"/>
      <c r="R100" s="57"/>
      <c r="S100" s="57"/>
    </row>
    <row r="101" spans="1:19">
      <c r="A101" s="61" t="s">
        <v>53</v>
      </c>
      <c r="B101" s="53" t="s">
        <v>54</v>
      </c>
      <c r="C101" s="54" t="s">
        <v>26</v>
      </c>
      <c r="D101" s="54" t="s">
        <v>26</v>
      </c>
      <c r="E101" s="54" t="s">
        <v>26</v>
      </c>
      <c r="F101" s="54" t="s">
        <v>26</v>
      </c>
      <c r="G101" s="55" t="s">
        <v>26</v>
      </c>
      <c r="H101" s="59">
        <v>2020000</v>
      </c>
      <c r="I101" s="59">
        <v>1010618</v>
      </c>
      <c r="J101" s="59">
        <v>1006636</v>
      </c>
      <c r="K101" s="57"/>
      <c r="L101" s="57"/>
      <c r="M101" s="57"/>
      <c r="N101" s="57"/>
      <c r="O101" s="57"/>
      <c r="P101" s="57"/>
      <c r="Q101" s="57"/>
      <c r="R101" s="57"/>
      <c r="S101" s="57"/>
    </row>
    <row r="102" spans="1:19">
      <c r="A102" s="62" t="s">
        <v>95</v>
      </c>
      <c r="B102" s="45" t="s">
        <v>96</v>
      </c>
      <c r="C102" s="37" t="s">
        <v>26</v>
      </c>
      <c r="D102" s="37" t="s">
        <v>26</v>
      </c>
      <c r="E102" s="37" t="s">
        <v>26</v>
      </c>
      <c r="F102" s="37" t="s">
        <v>97</v>
      </c>
      <c r="G102" s="38" t="s">
        <v>26</v>
      </c>
      <c r="H102" s="39">
        <v>82500</v>
      </c>
      <c r="I102" s="39">
        <v>81000</v>
      </c>
      <c r="J102" s="39">
        <v>12500</v>
      </c>
      <c r="K102" s="34"/>
      <c r="L102" s="34"/>
      <c r="M102" s="34"/>
      <c r="N102" s="34"/>
      <c r="O102" s="34"/>
      <c r="P102" s="34"/>
      <c r="Q102" s="34"/>
      <c r="R102" s="34"/>
      <c r="S102" s="34"/>
    </row>
    <row r="103" spans="1:19">
      <c r="A103" s="63" t="s">
        <v>63</v>
      </c>
      <c r="B103" s="47" t="s">
        <v>64</v>
      </c>
      <c r="C103" s="48" t="s">
        <v>26</v>
      </c>
      <c r="D103" s="48" t="s">
        <v>26</v>
      </c>
      <c r="E103" s="48" t="s">
        <v>26</v>
      </c>
      <c r="F103" s="48" t="s">
        <v>26</v>
      </c>
      <c r="G103" s="49" t="s">
        <v>64</v>
      </c>
      <c r="H103" s="50">
        <v>12375</v>
      </c>
      <c r="I103" s="50">
        <v>12150</v>
      </c>
      <c r="J103" s="50">
        <v>1875</v>
      </c>
      <c r="K103" s="51"/>
      <c r="L103" s="51"/>
      <c r="M103" s="51"/>
      <c r="N103" s="51"/>
      <c r="O103" s="51"/>
      <c r="P103" s="51"/>
      <c r="Q103" s="51"/>
      <c r="R103" s="51"/>
      <c r="S103" s="51"/>
    </row>
    <row r="104" spans="1:19">
      <c r="A104" s="60" t="s">
        <v>43</v>
      </c>
      <c r="B104" s="53" t="s">
        <v>2</v>
      </c>
      <c r="C104" s="54" t="s">
        <v>26</v>
      </c>
      <c r="D104" s="54" t="s">
        <v>26</v>
      </c>
      <c r="E104" s="54" t="s">
        <v>26</v>
      </c>
      <c r="F104" s="54" t="s">
        <v>26</v>
      </c>
      <c r="G104" s="55" t="s">
        <v>26</v>
      </c>
      <c r="H104" s="56">
        <v>12375</v>
      </c>
      <c r="I104" s="56">
        <v>12150</v>
      </c>
      <c r="J104" s="56">
        <v>1875</v>
      </c>
      <c r="K104" s="57"/>
      <c r="L104" s="57"/>
      <c r="M104" s="57"/>
      <c r="N104" s="57"/>
      <c r="O104" s="57"/>
      <c r="P104" s="57"/>
      <c r="Q104" s="57"/>
      <c r="R104" s="57"/>
      <c r="S104" s="57"/>
    </row>
    <row r="105" spans="1:19">
      <c r="A105" s="61" t="s">
        <v>44</v>
      </c>
      <c r="B105" s="53" t="s">
        <v>12</v>
      </c>
      <c r="C105" s="54" t="s">
        <v>26</v>
      </c>
      <c r="D105" s="54" t="s">
        <v>26</v>
      </c>
      <c r="E105" s="54" t="s">
        <v>26</v>
      </c>
      <c r="F105" s="54" t="s">
        <v>26</v>
      </c>
      <c r="G105" s="55" t="s">
        <v>26</v>
      </c>
      <c r="H105" s="59">
        <v>12375</v>
      </c>
      <c r="I105" s="59">
        <v>12150</v>
      </c>
      <c r="J105" s="59">
        <v>1875</v>
      </c>
      <c r="K105" s="57"/>
      <c r="L105" s="57"/>
      <c r="M105" s="57"/>
      <c r="N105" s="57"/>
      <c r="O105" s="57"/>
      <c r="P105" s="57"/>
      <c r="Q105" s="57"/>
      <c r="R105" s="57"/>
      <c r="S105" s="57"/>
    </row>
    <row r="106" spans="1:19">
      <c r="A106" s="63" t="s">
        <v>98</v>
      </c>
      <c r="B106" s="47" t="s">
        <v>99</v>
      </c>
      <c r="C106" s="48" t="s">
        <v>26</v>
      </c>
      <c r="D106" s="48" t="s">
        <v>26</v>
      </c>
      <c r="E106" s="48" t="s">
        <v>26</v>
      </c>
      <c r="F106" s="48" t="s">
        <v>26</v>
      </c>
      <c r="G106" s="49" t="s">
        <v>99</v>
      </c>
      <c r="H106" s="50">
        <v>70125</v>
      </c>
      <c r="I106" s="50">
        <v>68850</v>
      </c>
      <c r="J106" s="50">
        <v>10625</v>
      </c>
      <c r="K106" s="51"/>
      <c r="L106" s="51"/>
      <c r="M106" s="51"/>
      <c r="N106" s="51"/>
      <c r="O106" s="51"/>
      <c r="P106" s="51"/>
      <c r="Q106" s="51"/>
      <c r="R106" s="51"/>
      <c r="S106" s="51"/>
    </row>
    <row r="107" spans="1:19">
      <c r="A107" s="60" t="s">
        <v>43</v>
      </c>
      <c r="B107" s="53" t="s">
        <v>2</v>
      </c>
      <c r="C107" s="54" t="s">
        <v>26</v>
      </c>
      <c r="D107" s="54" t="s">
        <v>26</v>
      </c>
      <c r="E107" s="54" t="s">
        <v>26</v>
      </c>
      <c r="F107" s="54" t="s">
        <v>26</v>
      </c>
      <c r="G107" s="55" t="s">
        <v>26</v>
      </c>
      <c r="H107" s="56">
        <v>70125</v>
      </c>
      <c r="I107" s="56">
        <v>68850</v>
      </c>
      <c r="J107" s="56">
        <v>10625</v>
      </c>
      <c r="K107" s="57"/>
      <c r="L107" s="57"/>
      <c r="M107" s="57"/>
      <c r="N107" s="57"/>
      <c r="O107" s="57"/>
      <c r="P107" s="57"/>
      <c r="Q107" s="57"/>
      <c r="R107" s="57"/>
      <c r="S107" s="57"/>
    </row>
    <row r="108" spans="1:19">
      <c r="A108" s="61" t="s">
        <v>44</v>
      </c>
      <c r="B108" s="53" t="s">
        <v>12</v>
      </c>
      <c r="C108" s="54" t="s">
        <v>26</v>
      </c>
      <c r="D108" s="54" t="s">
        <v>26</v>
      </c>
      <c r="E108" s="54" t="s">
        <v>26</v>
      </c>
      <c r="F108" s="54" t="s">
        <v>26</v>
      </c>
      <c r="G108" s="55" t="s">
        <v>26</v>
      </c>
      <c r="H108" s="59">
        <v>70125</v>
      </c>
      <c r="I108" s="59">
        <v>68850</v>
      </c>
      <c r="J108" s="59">
        <v>10625</v>
      </c>
      <c r="K108" s="57"/>
      <c r="L108" s="57"/>
      <c r="M108" s="57"/>
      <c r="N108" s="57"/>
      <c r="O108" s="57"/>
      <c r="P108" s="57"/>
      <c r="Q108" s="57"/>
      <c r="R108" s="57"/>
      <c r="S108" s="57"/>
    </row>
    <row r="109" spans="1:19">
      <c r="A109" s="62" t="s">
        <v>100</v>
      </c>
      <c r="B109" s="45" t="s">
        <v>101</v>
      </c>
      <c r="C109" s="37" t="s">
        <v>26</v>
      </c>
      <c r="D109" s="37" t="s">
        <v>26</v>
      </c>
      <c r="E109" s="37" t="s">
        <v>26</v>
      </c>
      <c r="F109" s="37" t="s">
        <v>102</v>
      </c>
      <c r="G109" s="38" t="s">
        <v>26</v>
      </c>
      <c r="H109" s="39">
        <v>757293</v>
      </c>
      <c r="I109" s="39">
        <v>1334939</v>
      </c>
      <c r="J109" s="39">
        <v>1463350</v>
      </c>
      <c r="K109" s="34"/>
      <c r="L109" s="34"/>
      <c r="M109" s="34"/>
      <c r="N109" s="34"/>
      <c r="O109" s="34"/>
      <c r="P109" s="34"/>
      <c r="Q109" s="34"/>
      <c r="R109" s="34"/>
      <c r="S109" s="34"/>
    </row>
    <row r="110" spans="1:19">
      <c r="A110" s="63" t="s">
        <v>63</v>
      </c>
      <c r="B110" s="47" t="s">
        <v>64</v>
      </c>
      <c r="C110" s="48" t="s">
        <v>26</v>
      </c>
      <c r="D110" s="48" t="s">
        <v>26</v>
      </c>
      <c r="E110" s="48" t="s">
        <v>26</v>
      </c>
      <c r="F110" s="48" t="s">
        <v>26</v>
      </c>
      <c r="G110" s="49" t="s">
        <v>64</v>
      </c>
      <c r="H110" s="50">
        <v>113593</v>
      </c>
      <c r="I110" s="50">
        <v>200239</v>
      </c>
      <c r="J110" s="50">
        <v>219501</v>
      </c>
      <c r="K110" s="51"/>
      <c r="L110" s="51"/>
      <c r="M110" s="51"/>
      <c r="N110" s="51"/>
      <c r="O110" s="51"/>
      <c r="P110" s="51"/>
      <c r="Q110" s="51"/>
      <c r="R110" s="51"/>
      <c r="S110" s="51"/>
    </row>
    <row r="111" spans="1:19">
      <c r="A111" s="60" t="s">
        <v>43</v>
      </c>
      <c r="B111" s="53" t="s">
        <v>2</v>
      </c>
      <c r="C111" s="54" t="s">
        <v>26</v>
      </c>
      <c r="D111" s="54" t="s">
        <v>26</v>
      </c>
      <c r="E111" s="54" t="s">
        <v>26</v>
      </c>
      <c r="F111" s="54" t="s">
        <v>26</v>
      </c>
      <c r="G111" s="55" t="s">
        <v>26</v>
      </c>
      <c r="H111" s="56">
        <v>113593</v>
      </c>
      <c r="I111" s="56">
        <v>200239</v>
      </c>
      <c r="J111" s="56">
        <v>219501</v>
      </c>
      <c r="K111" s="57"/>
      <c r="L111" s="57"/>
      <c r="M111" s="57"/>
      <c r="N111" s="57"/>
      <c r="O111" s="57"/>
      <c r="P111" s="57"/>
      <c r="Q111" s="57"/>
      <c r="R111" s="57"/>
      <c r="S111" s="57"/>
    </row>
    <row r="112" spans="1:19">
      <c r="A112" s="61" t="s">
        <v>44</v>
      </c>
      <c r="B112" s="53" t="s">
        <v>12</v>
      </c>
      <c r="C112" s="54" t="s">
        <v>26</v>
      </c>
      <c r="D112" s="54" t="s">
        <v>26</v>
      </c>
      <c r="E112" s="54" t="s">
        <v>26</v>
      </c>
      <c r="F112" s="54" t="s">
        <v>26</v>
      </c>
      <c r="G112" s="55" t="s">
        <v>26</v>
      </c>
      <c r="H112" s="59">
        <v>113593</v>
      </c>
      <c r="I112" s="59">
        <v>200239</v>
      </c>
      <c r="J112" s="59">
        <v>219501</v>
      </c>
      <c r="K112" s="57"/>
      <c r="L112" s="57"/>
      <c r="M112" s="57"/>
      <c r="N112" s="57"/>
      <c r="O112" s="57"/>
      <c r="P112" s="57"/>
      <c r="Q112" s="57"/>
      <c r="R112" s="57"/>
      <c r="S112" s="57"/>
    </row>
    <row r="113" spans="1:19">
      <c r="A113" s="63" t="s">
        <v>67</v>
      </c>
      <c r="B113" s="47" t="s">
        <v>68</v>
      </c>
      <c r="C113" s="48" t="s">
        <v>26</v>
      </c>
      <c r="D113" s="48" t="s">
        <v>26</v>
      </c>
      <c r="E113" s="48" t="s">
        <v>26</v>
      </c>
      <c r="F113" s="48" t="s">
        <v>26</v>
      </c>
      <c r="G113" s="49" t="s">
        <v>68</v>
      </c>
      <c r="H113" s="50">
        <v>643700</v>
      </c>
      <c r="I113" s="50">
        <v>1134700</v>
      </c>
      <c r="J113" s="50">
        <v>1243849</v>
      </c>
      <c r="K113" s="51"/>
      <c r="L113" s="51"/>
      <c r="M113" s="51"/>
      <c r="N113" s="51"/>
      <c r="O113" s="51"/>
      <c r="P113" s="51"/>
      <c r="Q113" s="51"/>
      <c r="R113" s="51"/>
      <c r="S113" s="51"/>
    </row>
    <row r="114" spans="1:19">
      <c r="A114" s="60" t="s">
        <v>43</v>
      </c>
      <c r="B114" s="53" t="s">
        <v>2</v>
      </c>
      <c r="C114" s="54" t="s">
        <v>26</v>
      </c>
      <c r="D114" s="54" t="s">
        <v>26</v>
      </c>
      <c r="E114" s="54" t="s">
        <v>26</v>
      </c>
      <c r="F114" s="54" t="s">
        <v>26</v>
      </c>
      <c r="G114" s="55" t="s">
        <v>26</v>
      </c>
      <c r="H114" s="56">
        <v>643700</v>
      </c>
      <c r="I114" s="56">
        <v>1134700</v>
      </c>
      <c r="J114" s="56">
        <v>1243849</v>
      </c>
      <c r="K114" s="57"/>
      <c r="L114" s="57"/>
      <c r="M114" s="57"/>
      <c r="N114" s="57"/>
      <c r="O114" s="57"/>
      <c r="P114" s="57"/>
      <c r="Q114" s="57"/>
      <c r="R114" s="57"/>
      <c r="S114" s="57"/>
    </row>
    <row r="115" spans="1:19">
      <c r="A115" s="61" t="s">
        <v>44</v>
      </c>
      <c r="B115" s="53" t="s">
        <v>12</v>
      </c>
      <c r="C115" s="54" t="s">
        <v>26</v>
      </c>
      <c r="D115" s="54" t="s">
        <v>26</v>
      </c>
      <c r="E115" s="54" t="s">
        <v>26</v>
      </c>
      <c r="F115" s="54" t="s">
        <v>26</v>
      </c>
      <c r="G115" s="55" t="s">
        <v>26</v>
      </c>
      <c r="H115" s="59">
        <v>643700</v>
      </c>
      <c r="I115" s="59">
        <v>1134700</v>
      </c>
      <c r="J115" s="59">
        <v>1243849</v>
      </c>
      <c r="K115" s="57"/>
      <c r="L115" s="57"/>
      <c r="M115" s="57"/>
      <c r="N115" s="57"/>
      <c r="O115" s="57"/>
      <c r="P115" s="57"/>
      <c r="Q115" s="57"/>
      <c r="R115" s="57"/>
      <c r="S115" s="57"/>
    </row>
  </sheetData>
  <mergeCells count="1">
    <mergeCell ref="A1:H1"/>
  </mergeCells>
  <pageMargins left="0.7" right="0.7" top="0.75" bottom="0.75" header="0.3" footer="0.3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6</vt:i4>
      </vt:variant>
    </vt:vector>
  </HeadingPairs>
  <TitlesOfParts>
    <vt:vector size="12" baseType="lpstr">
      <vt:lpstr>SAŽETAK</vt:lpstr>
      <vt:lpstr> Račun prihoda i rashoda-ekonom</vt:lpstr>
      <vt:lpstr> Račun rashoda-funkcija</vt:lpstr>
      <vt:lpstr> Račun financiranja-ekonomska</vt:lpstr>
      <vt:lpstr> Račun financiranja-izvori</vt:lpstr>
      <vt:lpstr>POSEBNI DIO</vt:lpstr>
      <vt:lpstr>' Račun financiranja-ekonomska'!Podrucje_ispisa</vt:lpstr>
      <vt:lpstr>' Račun financiranja-izvori'!Podrucje_ispisa</vt:lpstr>
      <vt:lpstr>' Račun prihoda i rashoda-ekonom'!Podrucje_ispisa</vt:lpstr>
      <vt:lpstr>' Račun rashoda-funkcija'!Podrucje_ispisa</vt:lpstr>
      <vt:lpstr>'POSEBNI DIO'!Podrucje_ispisa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Maja Carić Jugović</cp:lastModifiedBy>
  <cp:lastPrinted>2023-09-18T13:45:56Z</cp:lastPrinted>
  <dcterms:created xsi:type="dcterms:W3CDTF">2022-08-12T12:51:27Z</dcterms:created>
  <dcterms:modified xsi:type="dcterms:W3CDTF">2024-02-01T08:54:15Z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14. Format izgleda financijskog plana proračunskog korisnika.xlsx</vt:lpwstr>
  </property>
</Properties>
</file>